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200" windowHeight="11175"/>
  </bookViews>
  <sheets>
    <sheet name="gépész levelező" sheetId="1" r:id="rId1"/>
  </sheets>
  <definedNames>
    <definedName name="_xlnm.Print_Area" localSheetId="0">'gépész levelező'!$A$1:$AS$108</definedName>
  </definedNames>
  <calcPr calcId="125725"/>
</workbook>
</file>

<file path=xl/calcChain.xml><?xml version="1.0" encoding="utf-8"?>
<calcChain xmlns="http://schemas.openxmlformats.org/spreadsheetml/2006/main">
  <c r="F60" i="1"/>
  <c r="E60" s="1"/>
  <c r="AO53" l="1"/>
  <c r="F74" l="1"/>
  <c r="F48"/>
  <c r="E48" s="1"/>
  <c r="F49"/>
  <c r="E47"/>
  <c r="F47"/>
  <c r="F46"/>
  <c r="E46" s="1"/>
  <c r="F38"/>
  <c r="E38" s="1"/>
  <c r="F39"/>
  <c r="E39" s="1"/>
  <c r="F41"/>
  <c r="E41" s="1"/>
  <c r="F42"/>
  <c r="E42" s="1"/>
  <c r="H71"/>
  <c r="I71"/>
  <c r="J71"/>
  <c r="K71"/>
  <c r="L71"/>
  <c r="M71"/>
  <c r="N71"/>
  <c r="O71"/>
  <c r="P71"/>
  <c r="Q71"/>
  <c r="R71"/>
  <c r="S71"/>
  <c r="T71"/>
  <c r="U71"/>
  <c r="V71"/>
  <c r="W71"/>
  <c r="X71"/>
  <c r="Y71"/>
  <c r="Z71"/>
  <c r="AA71"/>
  <c r="AB71"/>
  <c r="AC71"/>
  <c r="AD71"/>
  <c r="AE71"/>
  <c r="AF71"/>
  <c r="AG71"/>
  <c r="AH71"/>
  <c r="AI71"/>
  <c r="AJ71"/>
  <c r="AK71"/>
  <c r="AL71"/>
  <c r="AM71"/>
  <c r="AN71"/>
  <c r="AO71"/>
  <c r="G71"/>
  <c r="F64"/>
  <c r="E64" s="1"/>
  <c r="F65"/>
  <c r="E65" s="1"/>
  <c r="F69"/>
  <c r="E69" s="1"/>
  <c r="F70"/>
  <c r="E70" s="1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AA50"/>
  <c r="AB50"/>
  <c r="AC50"/>
  <c r="AD50"/>
  <c r="AE50"/>
  <c r="AF50"/>
  <c r="AG50"/>
  <c r="AH50"/>
  <c r="AI50"/>
  <c r="AJ50"/>
  <c r="AK50"/>
  <c r="AL50"/>
  <c r="AM50"/>
  <c r="AN50"/>
  <c r="AO50"/>
  <c r="F51"/>
  <c r="E51" s="1"/>
  <c r="E49" l="1"/>
  <c r="E74"/>
  <c r="F56"/>
  <c r="E56" s="1"/>
  <c r="F57"/>
  <c r="E57" s="1"/>
  <c r="F58"/>
  <c r="E58" s="1"/>
  <c r="F59"/>
  <c r="E59" s="1"/>
  <c r="F61"/>
  <c r="E61" s="1"/>
  <c r="F62"/>
  <c r="E62" s="1"/>
  <c r="F63"/>
  <c r="E63" s="1"/>
  <c r="F67"/>
  <c r="F68"/>
  <c r="E68" s="1"/>
  <c r="F72"/>
  <c r="F71" s="1"/>
  <c r="F55"/>
  <c r="E67" l="1"/>
  <c r="F66"/>
  <c r="E55"/>
  <c r="F54"/>
  <c r="E72"/>
  <c r="E71" s="1"/>
  <c r="AF17"/>
  <c r="AF73"/>
  <c r="AF26"/>
  <c r="AF8"/>
  <c r="AA17"/>
  <c r="AA73"/>
  <c r="AA26"/>
  <c r="AA8"/>
  <c r="G73"/>
  <c r="G26"/>
  <c r="G17"/>
  <c r="G8"/>
  <c r="L73"/>
  <c r="L26"/>
  <c r="L17"/>
  <c r="L8"/>
  <c r="Q73"/>
  <c r="Q26"/>
  <c r="Q17"/>
  <c r="Q8"/>
  <c r="V73"/>
  <c r="V26"/>
  <c r="V17"/>
  <c r="V8"/>
  <c r="AK73"/>
  <c r="AK26"/>
  <c r="AK17"/>
  <c r="AK8"/>
  <c r="F25"/>
  <c r="E25" s="1"/>
  <c r="F22"/>
  <c r="E22" s="1"/>
  <c r="F18"/>
  <c r="E18" s="1"/>
  <c r="F19"/>
  <c r="E19" s="1"/>
  <c r="F20"/>
  <c r="E20" s="1"/>
  <c r="F21"/>
  <c r="E21" s="1"/>
  <c r="F23"/>
  <c r="E23" s="1"/>
  <c r="F24"/>
  <c r="E24" s="1"/>
  <c r="F75"/>
  <c r="E75" s="1"/>
  <c r="F76"/>
  <c r="E76" s="1"/>
  <c r="F28"/>
  <c r="F29"/>
  <c r="E29" s="1"/>
  <c r="F30"/>
  <c r="E30" s="1"/>
  <c r="F31"/>
  <c r="E31" s="1"/>
  <c r="F32"/>
  <c r="E32" s="1"/>
  <c r="F33"/>
  <c r="E33" s="1"/>
  <c r="F34"/>
  <c r="E34" s="1"/>
  <c r="F35"/>
  <c r="E35" s="1"/>
  <c r="F36"/>
  <c r="E36" s="1"/>
  <c r="F37"/>
  <c r="E37" s="1"/>
  <c r="F43"/>
  <c r="F40" s="1"/>
  <c r="F44"/>
  <c r="E44" s="1"/>
  <c r="F45"/>
  <c r="E45" s="1"/>
  <c r="F52"/>
  <c r="F9"/>
  <c r="E9" s="1"/>
  <c r="F10"/>
  <c r="E10" s="1"/>
  <c r="F11"/>
  <c r="E11" s="1"/>
  <c r="F12"/>
  <c r="E12" s="1"/>
  <c r="F13"/>
  <c r="E13" s="1"/>
  <c r="F14"/>
  <c r="E14" s="1"/>
  <c r="F15"/>
  <c r="E15" s="1"/>
  <c r="F16"/>
  <c r="E16" s="1"/>
  <c r="F85"/>
  <c r="E85" s="1"/>
  <c r="F86"/>
  <c r="E86" s="1"/>
  <c r="F87"/>
  <c r="E87" s="1"/>
  <c r="F88"/>
  <c r="E88" s="1"/>
  <c r="F89"/>
  <c r="E89" s="1"/>
  <c r="F90"/>
  <c r="E90" s="1"/>
  <c r="F91"/>
  <c r="E91" s="1"/>
  <c r="AN26"/>
  <c r="AN73"/>
  <c r="AN53"/>
  <c r="AN17"/>
  <c r="AI17"/>
  <c r="AI73"/>
  <c r="AI53"/>
  <c r="AI26"/>
  <c r="AD17"/>
  <c r="AD73"/>
  <c r="AD53"/>
  <c r="AD26"/>
  <c r="Y17"/>
  <c r="Y73"/>
  <c r="Y53"/>
  <c r="Y26"/>
  <c r="T26"/>
  <c r="T17"/>
  <c r="T73"/>
  <c r="T53"/>
  <c r="O26"/>
  <c r="O17"/>
  <c r="O73"/>
  <c r="O53"/>
  <c r="J26"/>
  <c r="J17"/>
  <c r="J73"/>
  <c r="J53"/>
  <c r="AO73"/>
  <c r="AO26"/>
  <c r="AO17"/>
  <c r="AO8"/>
  <c r="AN8"/>
  <c r="AM73"/>
  <c r="AM26"/>
  <c r="AM17"/>
  <c r="AM8"/>
  <c r="AL26"/>
  <c r="AL73"/>
  <c r="AL17"/>
  <c r="AL8"/>
  <c r="AJ17"/>
  <c r="AJ73"/>
  <c r="AJ26"/>
  <c r="AJ8"/>
  <c r="AI8"/>
  <c r="AH17"/>
  <c r="AH73"/>
  <c r="AH26"/>
  <c r="AH8"/>
  <c r="AG26"/>
  <c r="AG17"/>
  <c r="AG73"/>
  <c r="AG8"/>
  <c r="AE17"/>
  <c r="AE73"/>
  <c r="AE26"/>
  <c r="AE8"/>
  <c r="AD8"/>
  <c r="AC17"/>
  <c r="AC73"/>
  <c r="AC26"/>
  <c r="AC8"/>
  <c r="AB17"/>
  <c r="AB73"/>
  <c r="AB26"/>
  <c r="AB8"/>
  <c r="Z26"/>
  <c r="Z17"/>
  <c r="Z73"/>
  <c r="Z8"/>
  <c r="Y8"/>
  <c r="X17"/>
  <c r="X73"/>
  <c r="X26"/>
  <c r="X8"/>
  <c r="W17"/>
  <c r="W26"/>
  <c r="W73"/>
  <c r="W8"/>
  <c r="U26"/>
  <c r="U17"/>
  <c r="U73"/>
  <c r="U8"/>
  <c r="T8"/>
  <c r="S26"/>
  <c r="S17"/>
  <c r="S73"/>
  <c r="S8"/>
  <c r="R26"/>
  <c r="R17"/>
  <c r="R73"/>
  <c r="R8"/>
  <c r="P26"/>
  <c r="P78" s="1"/>
  <c r="P8"/>
  <c r="P17"/>
  <c r="P73"/>
  <c r="O8"/>
  <c r="N26"/>
  <c r="N17"/>
  <c r="N73"/>
  <c r="N8"/>
  <c r="M8"/>
  <c r="M26"/>
  <c r="M17"/>
  <c r="M73"/>
  <c r="K26"/>
  <c r="K8"/>
  <c r="K73"/>
  <c r="K17"/>
  <c r="J8"/>
  <c r="I26"/>
  <c r="I73"/>
  <c r="I17"/>
  <c r="I8"/>
  <c r="H8"/>
  <c r="H26"/>
  <c r="H73"/>
  <c r="H17"/>
  <c r="G53"/>
  <c r="H53"/>
  <c r="I53"/>
  <c r="K53"/>
  <c r="L53"/>
  <c r="M53"/>
  <c r="N53"/>
  <c r="P53"/>
  <c r="Q53"/>
  <c r="R53"/>
  <c r="S53"/>
  <c r="U53"/>
  <c r="V53"/>
  <c r="W53"/>
  <c r="X53"/>
  <c r="Z53"/>
  <c r="AA53"/>
  <c r="AB53"/>
  <c r="AC53"/>
  <c r="AE53"/>
  <c r="AF53"/>
  <c r="AG53"/>
  <c r="AH53"/>
  <c r="AJ53"/>
  <c r="AK53"/>
  <c r="AL53"/>
  <c r="AM53"/>
  <c r="AO78" l="1"/>
  <c r="K78"/>
  <c r="Z78"/>
  <c r="F53"/>
  <c r="U78"/>
  <c r="AJ78"/>
  <c r="AE78"/>
  <c r="E43"/>
  <c r="E28"/>
  <c r="F27"/>
  <c r="E53"/>
  <c r="E52"/>
  <c r="E50" s="1"/>
  <c r="F50"/>
  <c r="J82"/>
  <c r="O82"/>
  <c r="T80"/>
  <c r="AN80"/>
  <c r="F73"/>
  <c r="AN82"/>
  <c r="AN81"/>
  <c r="AN79"/>
  <c r="AK78"/>
  <c r="AF78"/>
  <c r="V78"/>
  <c r="Q78"/>
  <c r="L78"/>
  <c r="G78"/>
  <c r="F17"/>
  <c r="O78"/>
  <c r="AI80"/>
  <c r="AI78"/>
  <c r="AA78"/>
  <c r="AI79"/>
  <c r="J80"/>
  <c r="AM78"/>
  <c r="AH78"/>
  <c r="X78"/>
  <c r="N78"/>
  <c r="I78"/>
  <c r="Y78"/>
  <c r="J78"/>
  <c r="AI82"/>
  <c r="AL78"/>
  <c r="AG78"/>
  <c r="W78"/>
  <c r="R78"/>
  <c r="M78"/>
  <c r="H78"/>
  <c r="AN78"/>
  <c r="Y82"/>
  <c r="AB78"/>
  <c r="AC78"/>
  <c r="AD78"/>
  <c r="AD79"/>
  <c r="Y80"/>
  <c r="AD82"/>
  <c r="S78"/>
  <c r="AD80"/>
  <c r="T82"/>
  <c r="T78"/>
  <c r="F8"/>
  <c r="J79"/>
  <c r="O79"/>
  <c r="T81"/>
  <c r="Y79"/>
  <c r="O80"/>
  <c r="O81"/>
  <c r="AD81"/>
  <c r="Y81"/>
  <c r="E73"/>
  <c r="T79"/>
  <c r="E17"/>
  <c r="J81"/>
  <c r="AI81"/>
  <c r="E8"/>
  <c r="F26" l="1"/>
  <c r="F78" s="1"/>
  <c r="E26"/>
  <c r="E78" s="1"/>
</calcChain>
</file>

<file path=xl/sharedStrings.xml><?xml version="1.0" encoding="utf-8"?>
<sst xmlns="http://schemas.openxmlformats.org/spreadsheetml/2006/main" count="395" uniqueCount="269">
  <si>
    <t>Mintatanterv</t>
  </si>
  <si>
    <t>heti óraszámokkal (ea. tgy. l). ; követelményekkel (k.); kreditekkel (kr.)</t>
  </si>
  <si>
    <t>Sorszám</t>
  </si>
  <si>
    <t>Kód</t>
  </si>
  <si>
    <t>Tantárgyak</t>
  </si>
  <si>
    <t>Félévek</t>
  </si>
  <si>
    <t>Előtanulmányok</t>
  </si>
  <si>
    <t>1.</t>
  </si>
  <si>
    <t>2.</t>
  </si>
  <si>
    <t>3.</t>
  </si>
  <si>
    <t>4.</t>
  </si>
  <si>
    <t>5.</t>
  </si>
  <si>
    <t>6.</t>
  </si>
  <si>
    <t>7.</t>
  </si>
  <si>
    <t>ea</t>
  </si>
  <si>
    <t>tgy</t>
  </si>
  <si>
    <t>l</t>
  </si>
  <si>
    <t>k</t>
  </si>
  <si>
    <t>kr</t>
  </si>
  <si>
    <t>Természettudományi alapismeretek összesen:</t>
  </si>
  <si>
    <t>Gazd. és humán ismeretek összesen:</t>
  </si>
  <si>
    <t>Szigorlat (s)</t>
  </si>
  <si>
    <t>Vizsga (v)</t>
  </si>
  <si>
    <t>kredit</t>
  </si>
  <si>
    <t>Általános géptan</t>
  </si>
  <si>
    <t>v</t>
  </si>
  <si>
    <t>Minőségbiztosítás</t>
  </si>
  <si>
    <t>CAD technika</t>
  </si>
  <si>
    <t>Irányítástechnika</t>
  </si>
  <si>
    <t>Forgácsolástechnológia alapjai</t>
  </si>
  <si>
    <t>Logisztikai alapismeretek</t>
  </si>
  <si>
    <t>Elfogadás (e)</t>
  </si>
  <si>
    <t>CAD/CAM modellezés alapjai</t>
  </si>
  <si>
    <t>Forg.techn. és szerszámai</t>
  </si>
  <si>
    <t>Összesen TT, gazd+hum+szakmai törzs+kieg tárgyak:</t>
  </si>
  <si>
    <t>Matematika II</t>
  </si>
  <si>
    <t>Matematika I</t>
  </si>
  <si>
    <t>Mechanika II</t>
  </si>
  <si>
    <t>Mechanika III</t>
  </si>
  <si>
    <t>Mechanika I</t>
  </si>
  <si>
    <t>Hő-és áramlástechnika I</t>
  </si>
  <si>
    <t>Hő-és áramlástechnika II</t>
  </si>
  <si>
    <t>Vállalkozás-gazdaságtan I</t>
  </si>
  <si>
    <t>Géprajz, gépelemek, gépsz.II</t>
  </si>
  <si>
    <t>Géprajz, gépelemek, gépsz.III</t>
  </si>
  <si>
    <t>Tantárgy 1</t>
  </si>
  <si>
    <t>Tantárgy 2</t>
  </si>
  <si>
    <t>Tantárgy 3</t>
  </si>
  <si>
    <t>Energiagazd. és körny.védelem</t>
  </si>
  <si>
    <t>Vállalkozás-gazdaságtan II</t>
  </si>
  <si>
    <t>Informatika I</t>
  </si>
  <si>
    <t>Informatika II</t>
  </si>
  <si>
    <t>Informatika  labor</t>
  </si>
  <si>
    <t>* a TVSZ előírásai szerint</t>
  </si>
  <si>
    <t>Alakítástechnológia és gépei I aláírás</t>
  </si>
  <si>
    <t>Matematika II  aláírás</t>
  </si>
  <si>
    <t>Óbudai Egyetem</t>
  </si>
  <si>
    <t>Évközi jegy (é)</t>
  </si>
  <si>
    <t>é</t>
  </si>
  <si>
    <t>Méréstechnika I.</t>
  </si>
  <si>
    <t>Méréstechnika II.</t>
  </si>
  <si>
    <t>Géprajz, gépelemek, gépsz.I
Mechanika II. aláírás</t>
  </si>
  <si>
    <t>Mikroökonómia</t>
  </si>
  <si>
    <t>Makroökonómia</t>
  </si>
  <si>
    <t>Anyagok és technológiák I.</t>
  </si>
  <si>
    <t>Anyagok és technológiák II.</t>
  </si>
  <si>
    <t>Karbantartási ismeretek</t>
  </si>
  <si>
    <t>Hő-és áramlástechn. gépek</t>
  </si>
  <si>
    <t>Érvényes 2017. szeptember 01-től</t>
  </si>
  <si>
    <t>Méréstechnika III.</t>
  </si>
  <si>
    <t>Pneumatika, hidraulika</t>
  </si>
  <si>
    <t>Mechanika I. aláírás</t>
  </si>
  <si>
    <t>Mechanika III aláírás, Anyagok és technológiák I.</t>
  </si>
  <si>
    <t>Műszaki szakoktató - gépészet specializáció</t>
  </si>
  <si>
    <t>Bánki Donát Gépész és Biztonságtechnikai Mérnöki  Kar - Trefort Ágoston Mérnökpedagógiai Központ</t>
  </si>
  <si>
    <t>Pedagógiai, pszichológiai és szakmódszertani ismeretek:</t>
  </si>
  <si>
    <t>Pszichológia</t>
  </si>
  <si>
    <t>Személyiségfejlesztés</t>
  </si>
  <si>
    <t>Neveléstan</t>
  </si>
  <si>
    <t>Didaktika és oktatásszervezés</t>
  </si>
  <si>
    <t>Felnőttképzés és gazdaság</t>
  </si>
  <si>
    <t>Speciális nevelési területek és nemzetiségi pedagógia</t>
  </si>
  <si>
    <t>Szakoktatói projekt</t>
  </si>
  <si>
    <t>Az alapszak specializációjától függő szabadon választható tárgyak:</t>
  </si>
  <si>
    <t>Szakmódszertan I.</t>
  </si>
  <si>
    <t>Szakmódszertan II.</t>
  </si>
  <si>
    <t>Szakképzés-pedagógia</t>
  </si>
  <si>
    <t>Felzárkóztatás és tehetséggondozás</t>
  </si>
  <si>
    <t>Tanulásmódszertan</t>
  </si>
  <si>
    <t>Oktatás- és szakképzéstörténet</t>
  </si>
  <si>
    <t xml:space="preserve">Záróvizsga tételekhez tartozó tárgyak: </t>
  </si>
  <si>
    <t>Szakmódszertan I-II.</t>
  </si>
  <si>
    <t>Szakmódszertani gyakorlat</t>
  </si>
  <si>
    <t>Záróvizsga kérdéskör 1.</t>
  </si>
  <si>
    <t>Záróvizsga kérdéskör 2.</t>
  </si>
  <si>
    <t>Prof. Dr. Rajnai Zoltán</t>
  </si>
  <si>
    <t>dékán</t>
  </si>
  <si>
    <t>Prof. Dr. Tóth Péter</t>
  </si>
  <si>
    <t>főigazgató</t>
  </si>
  <si>
    <t>Szakoktatói projekt és szeminár.</t>
  </si>
  <si>
    <t>Szakoktatói kommunikáció és szociológia</t>
  </si>
  <si>
    <t>Szakdolgozat - portfolió</t>
  </si>
  <si>
    <t>Kiegészítő tárgyak</t>
  </si>
  <si>
    <t>a) Ped. és pszich. ism., ped. gyak.</t>
  </si>
  <si>
    <t>b) Szakmódszertanok, gyakorlatok</t>
  </si>
  <si>
    <t>Ped. szabadon választható I.</t>
  </si>
  <si>
    <t>Ped. szabadon választható II.</t>
  </si>
  <si>
    <t>Ped. szabadon választható I-II.</t>
  </si>
  <si>
    <t>Szakdolgozat</t>
  </si>
  <si>
    <t>Szakmai ismeretek</t>
  </si>
  <si>
    <t>a) Szakmai spec. megfelelő műszaki ism.</t>
  </si>
  <si>
    <t>b) Speciális szakmai ismeretek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</si>
  <si>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</si>
  <si>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</si>
  <si>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</si>
  <si>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</si>
  <si>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</si>
  <si>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</si>
  <si>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</si>
  <si>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</si>
  <si>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</si>
  <si>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</si>
  <si>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</si>
  <si>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</si>
  <si>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</si>
  <si>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</si>
  <si>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</si>
  <si>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</si>
  <si>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</si>
  <si>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</si>
  <si>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</si>
  <si>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</si>
  <si>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</si>
  <si>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</si>
  <si>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</si>
  <si>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</si>
  <si>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</si>
  <si>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</si>
  <si>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</si>
  <si>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</si>
  <si>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</si>
  <si>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</si>
  <si>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Anyagok és technológiák I-II.</t>
  </si>
  <si>
    <t>Géprajz gépelemek, gépszerk. I.</t>
  </si>
  <si>
    <t>2</t>
  </si>
  <si>
    <t>50.</t>
  </si>
  <si>
    <t>49.</t>
  </si>
  <si>
    <t>51.</t>
  </si>
  <si>
    <t>52.</t>
  </si>
  <si>
    <t>53.</t>
  </si>
  <si>
    <t>54.</t>
  </si>
  <si>
    <t>Projekt munka</t>
  </si>
  <si>
    <t xml:space="preserve">BGRMA1GNLE </t>
  </si>
  <si>
    <t>BGRMA2GNLE</t>
  </si>
  <si>
    <t>BGBME11NLE</t>
  </si>
  <si>
    <t>BGBME22NLE</t>
  </si>
  <si>
    <t>BGBME33NLE</t>
  </si>
  <si>
    <t>BGRHO13NLE</t>
  </si>
  <si>
    <t>BGRHO24NLE</t>
  </si>
  <si>
    <t>BGRGT11NLE</t>
  </si>
  <si>
    <t>GGTKG1G1LE</t>
  </si>
  <si>
    <t>GGTKG2G2LE</t>
  </si>
  <si>
    <t>GSVVG1G2LE</t>
  </si>
  <si>
    <t>GSVVG2G3LE</t>
  </si>
  <si>
    <t>BGBMA15NLE</t>
  </si>
  <si>
    <t>BAGMB15NLE</t>
  </si>
  <si>
    <t>BGBEK16NLE</t>
  </si>
  <si>
    <t>BGBAJ15NLE</t>
  </si>
  <si>
    <t>BGRIA1GNLE</t>
  </si>
  <si>
    <t>BGRIA2GNLE</t>
  </si>
  <si>
    <t>BGRIALGNLE</t>
  </si>
  <si>
    <t xml:space="preserve">BGBGE12NLE  </t>
  </si>
  <si>
    <t>BGBGE23NLE</t>
  </si>
  <si>
    <t>BGBGE34NLE</t>
  </si>
  <si>
    <t>BAGAT11NLE</t>
  </si>
  <si>
    <t>BGRET14NLE</t>
  </si>
  <si>
    <t>BAGMT14NLE</t>
  </si>
  <si>
    <t>BGRMT14NLE</t>
  </si>
  <si>
    <t>BGRLG17NLE</t>
  </si>
  <si>
    <t>BGBBE17NLE</t>
  </si>
  <si>
    <t>BGRHA15NLE</t>
  </si>
  <si>
    <t>BAGAN12NLE</t>
  </si>
  <si>
    <t>BAGAN23NLE</t>
  </si>
  <si>
    <t>BAGFA13NLE</t>
  </si>
  <si>
    <t>BGRPH15NLE</t>
  </si>
  <si>
    <t>BGRIT13NLE</t>
  </si>
  <si>
    <t>TMPPS11NLE</t>
  </si>
  <si>
    <t>TMPSF11NLE</t>
  </si>
  <si>
    <t>TMPNT11NLE</t>
  </si>
  <si>
    <t>TMPDI11NLE</t>
  </si>
  <si>
    <t>TMPKS11NLE</t>
  </si>
  <si>
    <t>TMPFG11NLE</t>
  </si>
  <si>
    <t>TMPNP11NLE</t>
  </si>
  <si>
    <t>TMPSP11NLE</t>
  </si>
  <si>
    <t>TMPSM11NLE</t>
  </si>
  <si>
    <t>TMPSM22NLE</t>
  </si>
  <si>
    <t>TMPSG11NLE</t>
  </si>
  <si>
    <t>TMPPR11NLE</t>
  </si>
  <si>
    <t>BAGAT15NLE</t>
  </si>
  <si>
    <t>BAGAT26NLE</t>
  </si>
  <si>
    <t>BAGGM15NLE</t>
  </si>
  <si>
    <t>BAGCA14NLE</t>
  </si>
  <si>
    <t>BAGCT14NLE</t>
  </si>
  <si>
    <t>BAGGY17NLE</t>
  </si>
  <si>
    <t>BAGFT14NLE</t>
  </si>
  <si>
    <t>TMPFT11NLE</t>
  </si>
  <si>
    <t>TMPTM11NLE</t>
  </si>
  <si>
    <t>TMPOS11NLE</t>
  </si>
  <si>
    <t>félévi óraszám</t>
  </si>
  <si>
    <t>levelező</t>
  </si>
  <si>
    <t>BAGKT14NLE</t>
  </si>
  <si>
    <t>Kötéstechnológia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</si>
  <si>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</si>
  <si>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</si>
  <si>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</si>
  <si>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</si>
  <si>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</si>
  <si>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</si>
  <si>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</si>
  <si>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</si>
  <si>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</si>
  <si>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</si>
  <si>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</si>
  <si>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TMPK</t>
  </si>
  <si>
    <t>BGK</t>
  </si>
  <si>
    <t>Pedagógiai gyakorlat</t>
  </si>
  <si>
    <t>TMPSD11NLE</t>
  </si>
  <si>
    <t>Hő-és áramlástechnika - I e-learning</t>
  </si>
  <si>
    <t>3a</t>
  </si>
  <si>
    <t>Menedzsment alapjai - e-learning</t>
  </si>
  <si>
    <t>Jogi ismeretek - e-learning</t>
  </si>
  <si>
    <t>Géprajz, gépelemek, gépsz.I - e-learning</t>
  </si>
  <si>
    <t>4a</t>
  </si>
  <si>
    <t>Anyagtechnológia alapjai - e-learning</t>
  </si>
  <si>
    <t>Elektrotechnika - e-learning</t>
  </si>
  <si>
    <t>Munkavédelem, biztonságtechn - e-learning</t>
  </si>
  <si>
    <t>80 kredit</t>
  </si>
  <si>
    <t>BGRKI16NLE</t>
  </si>
  <si>
    <t>*</t>
  </si>
  <si>
    <t>Megjegyzések:</t>
  </si>
  <si>
    <t>* A gépészmérnöki szakétól eltérő félévben</t>
  </si>
  <si>
    <t>Matematika II.</t>
  </si>
  <si>
    <t>Anyagok és technológiák II.
**</t>
  </si>
  <si>
    <t>** A gépészmérnöki szakétól eltérő félévben és kreditszámmal</t>
  </si>
  <si>
    <t>Menedzsment alapjai; ***</t>
  </si>
  <si>
    <t>*** Projektmunka</t>
  </si>
  <si>
    <t>5a</t>
  </si>
  <si>
    <t>140 kredit, Menedzsment alapjai; ***</t>
  </si>
  <si>
    <t>TMPPG11NLE</t>
  </si>
  <si>
    <t>Alakítástechnológia és gépei I.</t>
  </si>
  <si>
    <t>Alakítástechnológia és gépei II.</t>
  </si>
  <si>
    <t>Új Kód</t>
  </si>
  <si>
    <t>TMDSD11BLE</t>
  </si>
  <si>
    <t>TMXPS11BLE</t>
  </si>
  <si>
    <t>TMXSF11BLE</t>
  </si>
  <si>
    <t>TMXNT11BLE</t>
  </si>
  <si>
    <t>TMXDI11BLE</t>
  </si>
  <si>
    <t>TMXKS11BLE</t>
  </si>
  <si>
    <t>TMXPG11BLE</t>
  </si>
  <si>
    <t>TMXFG11BLE</t>
  </si>
  <si>
    <t>TMXNP11BLE</t>
  </si>
  <si>
    <t>TMXSP11BLE</t>
  </si>
  <si>
    <t>TMXSM11BLE</t>
  </si>
  <si>
    <t>TMXSM22BLE</t>
  </si>
  <si>
    <t>TMXSG11BLE</t>
  </si>
  <si>
    <t>TMXPR11BLE</t>
  </si>
  <si>
    <t>TMVFT11BLE</t>
  </si>
  <si>
    <t>TMVTM11BLE</t>
  </si>
  <si>
    <t>TMVOS11BLE</t>
  </si>
</sst>
</file>

<file path=xl/styles.xml><?xml version="1.0" encoding="utf-8"?>
<styleSheet xmlns="http://schemas.openxmlformats.org/spreadsheetml/2006/main">
  <fonts count="29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sz val="10"/>
      <name val="Times New Roman CE"/>
      <family val="1"/>
      <charset val="238"/>
    </font>
    <font>
      <sz val="10"/>
      <name val="Arial CE"/>
      <charset val="238"/>
    </font>
    <font>
      <b/>
      <sz val="9.5"/>
      <name val="Times New Roman"/>
      <family val="1"/>
      <charset val="238"/>
    </font>
    <font>
      <sz val="9.5"/>
      <name val="Times New Roman"/>
      <family val="1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Times New Roman CE"/>
      <family val="1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Times New Roman"/>
      <family val="1"/>
      <charset val="238"/>
    </font>
    <font>
      <b/>
      <i/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10"/>
      <name val="Arial"/>
      <family val="2"/>
      <charset val="238"/>
    </font>
    <font>
      <b/>
      <sz val="11"/>
      <name val="Times New Roman"/>
      <family val="1"/>
      <charset val="238"/>
    </font>
    <font>
      <b/>
      <sz val="10"/>
      <name val="Times New Roman CE"/>
      <charset val="238"/>
    </font>
    <font>
      <sz val="10"/>
      <name val="Arial"/>
      <family val="2"/>
      <charset val="238"/>
    </font>
    <font>
      <i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1">
    <border>
      <left/>
      <right/>
      <top/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otted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 style="medium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ott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otted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otted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ott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ash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ash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ashed">
        <color indexed="64"/>
      </bottom>
      <diagonal/>
    </border>
    <border>
      <left/>
      <right style="thin">
        <color indexed="64"/>
      </right>
      <top style="dotted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otted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dotted">
        <color indexed="64"/>
      </top>
      <bottom style="dotted">
        <color indexed="64"/>
      </bottom>
      <diagonal/>
    </border>
    <border>
      <left style="dash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ashed">
        <color indexed="64"/>
      </top>
      <bottom style="dashed">
        <color indexed="64"/>
      </bottom>
      <diagonal/>
    </border>
    <border>
      <left style="dotted">
        <color indexed="64"/>
      </left>
      <right style="dotted">
        <color indexed="64"/>
      </right>
      <top style="dashed">
        <color indexed="64"/>
      </top>
      <bottom style="dashed">
        <color indexed="64"/>
      </bottom>
      <diagonal/>
    </border>
    <border>
      <left style="dott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62">
    <xf numFmtId="0" fontId="0" fillId="0" borderId="0" xfId="0"/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1" fillId="0" borderId="18" xfId="0" applyFont="1" applyFill="1" applyBorder="1" applyAlignment="1">
      <alignment horizontal="center" vertical="center"/>
    </xf>
    <xf numFmtId="0" fontId="11" fillId="0" borderId="19" xfId="0" applyFont="1" applyFill="1" applyBorder="1" applyAlignment="1">
      <alignment horizontal="center" vertical="center"/>
    </xf>
    <xf numFmtId="0" fontId="11" fillId="0" borderId="20" xfId="0" applyFont="1" applyFill="1" applyBorder="1" applyAlignment="1">
      <alignment horizontal="center" vertical="center"/>
    </xf>
    <xf numFmtId="0" fontId="11" fillId="0" borderId="21" xfId="0" applyFont="1" applyFill="1" applyBorder="1" applyAlignment="1">
      <alignment horizontal="right" vertical="center"/>
    </xf>
    <xf numFmtId="0" fontId="11" fillId="0" borderId="20" xfId="0" applyFont="1" applyFill="1" applyBorder="1" applyAlignment="1">
      <alignment vertical="center"/>
    </xf>
    <xf numFmtId="0" fontId="11" fillId="0" borderId="22" xfId="0" applyFont="1" applyFill="1" applyBorder="1" applyAlignment="1">
      <alignment horizontal="center" vertical="center"/>
    </xf>
    <xf numFmtId="0" fontId="11" fillId="0" borderId="23" xfId="0" applyFont="1" applyFill="1" applyBorder="1" applyAlignment="1">
      <alignment vertical="center"/>
    </xf>
    <xf numFmtId="0" fontId="11" fillId="0" borderId="24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vertical="center"/>
    </xf>
    <xf numFmtId="0" fontId="11" fillId="0" borderId="25" xfId="0" applyFont="1" applyFill="1" applyBorder="1" applyAlignment="1">
      <alignment horizontal="center" vertical="center"/>
    </xf>
    <xf numFmtId="0" fontId="11" fillId="0" borderId="25" xfId="0" applyFont="1" applyFill="1" applyBorder="1" applyAlignment="1">
      <alignment horizontal="right" vertical="center"/>
    </xf>
    <xf numFmtId="0" fontId="11" fillId="0" borderId="24" xfId="0" applyFont="1" applyFill="1" applyBorder="1" applyAlignment="1">
      <alignment horizontal="right" vertical="center"/>
    </xf>
    <xf numFmtId="0" fontId="11" fillId="0" borderId="19" xfId="0" applyFont="1" applyFill="1" applyBorder="1" applyAlignment="1">
      <alignment horizontal="right" vertical="center"/>
    </xf>
    <xf numFmtId="0" fontId="11" fillId="0" borderId="26" xfId="0" applyFont="1" applyFill="1" applyBorder="1" applyAlignment="1">
      <alignment horizontal="right" vertical="center"/>
    </xf>
    <xf numFmtId="0" fontId="11" fillId="0" borderId="27" xfId="0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center" vertical="center"/>
    </xf>
    <xf numFmtId="0" fontId="11" fillId="0" borderId="29" xfId="0" applyFont="1" applyFill="1" applyBorder="1" applyAlignment="1">
      <alignment horizontal="center" vertical="center"/>
    </xf>
    <xf numFmtId="0" fontId="11" fillId="0" borderId="30" xfId="0" applyFont="1" applyFill="1" applyBorder="1" applyAlignment="1">
      <alignment horizontal="center" vertical="center"/>
    </xf>
    <xf numFmtId="0" fontId="11" fillId="0" borderId="31" xfId="0" applyFont="1" applyFill="1" applyBorder="1" applyAlignment="1">
      <alignment horizontal="right" vertical="center"/>
    </xf>
    <xf numFmtId="0" fontId="11" fillId="0" borderId="28" xfId="0" applyFont="1" applyFill="1" applyBorder="1" applyAlignment="1">
      <alignment horizontal="right" vertical="center"/>
    </xf>
    <xf numFmtId="0" fontId="9" fillId="0" borderId="32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33" xfId="0" applyFont="1" applyFill="1" applyBorder="1" applyAlignment="1">
      <alignment horizontal="center" vertical="center" wrapText="1"/>
    </xf>
    <xf numFmtId="0" fontId="9" fillId="0" borderId="34" xfId="0" applyFont="1" applyFill="1" applyBorder="1" applyAlignment="1">
      <alignment horizontal="center" vertical="center" wrapText="1"/>
    </xf>
    <xf numFmtId="0" fontId="9" fillId="0" borderId="35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11" fillId="0" borderId="36" xfId="0" applyFont="1" applyFill="1" applyBorder="1" applyAlignment="1">
      <alignment horizontal="center" vertical="center"/>
    </xf>
    <xf numFmtId="0" fontId="11" fillId="0" borderId="37" xfId="0" applyFont="1" applyFill="1" applyBorder="1" applyAlignment="1">
      <alignment horizontal="center" vertical="center"/>
    </xf>
    <xf numFmtId="0" fontId="11" fillId="0" borderId="31" xfId="0" applyFont="1" applyFill="1" applyBorder="1" applyAlignment="1">
      <alignment horizontal="center" vertical="center"/>
    </xf>
    <xf numFmtId="0" fontId="11" fillId="0" borderId="38" xfId="0" applyFont="1" applyFill="1" applyBorder="1" applyAlignment="1">
      <alignment horizontal="center" vertical="center"/>
    </xf>
    <xf numFmtId="0" fontId="11" fillId="0" borderId="40" xfId="0" applyFont="1" applyFill="1" applyBorder="1" applyAlignment="1">
      <alignment horizontal="center" vertical="center"/>
    </xf>
    <xf numFmtId="0" fontId="11" fillId="0" borderId="28" xfId="0" applyFont="1" applyFill="1" applyBorder="1" applyAlignment="1">
      <alignment horizontal="center" vertical="center"/>
    </xf>
    <xf numFmtId="0" fontId="9" fillId="0" borderId="32" xfId="0" applyFont="1" applyFill="1" applyBorder="1" applyAlignment="1">
      <alignment horizontal="center" vertical="center"/>
    </xf>
    <xf numFmtId="0" fontId="9" fillId="0" borderId="41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35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43" xfId="0" applyFont="1" applyFill="1" applyBorder="1" applyAlignment="1">
      <alignment horizontal="center" vertical="center"/>
    </xf>
    <xf numFmtId="0" fontId="9" fillId="0" borderId="44" xfId="0" applyFont="1" applyFill="1" applyBorder="1" applyAlignment="1">
      <alignment horizontal="center" vertical="center"/>
    </xf>
    <xf numFmtId="0" fontId="11" fillId="0" borderId="45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/>
    </xf>
    <xf numFmtId="0" fontId="9" fillId="0" borderId="46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horizontal="center" vertical="center"/>
    </xf>
    <xf numFmtId="0" fontId="9" fillId="0" borderId="47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vertical="center"/>
    </xf>
    <xf numFmtId="0" fontId="9" fillId="0" borderId="48" xfId="0" applyFont="1" applyFill="1" applyBorder="1" applyAlignment="1">
      <alignment vertical="center"/>
    </xf>
    <xf numFmtId="0" fontId="9" fillId="0" borderId="48" xfId="0" applyFont="1" applyFill="1" applyBorder="1" applyAlignment="1">
      <alignment horizontal="center" vertical="center"/>
    </xf>
    <xf numFmtId="0" fontId="9" fillId="0" borderId="49" xfId="0" applyFont="1" applyFill="1" applyBorder="1" applyAlignment="1">
      <alignment vertical="center"/>
    </xf>
    <xf numFmtId="0" fontId="9" fillId="0" borderId="49" xfId="0" applyFont="1" applyFill="1" applyBorder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Border="1" applyAlignment="1">
      <alignment horizontal="center" vertical="center"/>
    </xf>
    <xf numFmtId="0" fontId="9" fillId="0" borderId="38" xfId="0" applyFont="1" applyFill="1" applyBorder="1" applyAlignment="1">
      <alignment horizontal="center" vertical="center"/>
    </xf>
    <xf numFmtId="0" fontId="9" fillId="0" borderId="50" xfId="0" applyFont="1" applyFill="1" applyBorder="1" applyAlignment="1">
      <alignment horizontal="center" vertical="center"/>
    </xf>
    <xf numFmtId="0" fontId="9" fillId="0" borderId="51" xfId="0" applyFont="1" applyFill="1" applyBorder="1" applyAlignment="1">
      <alignment horizontal="center" vertical="center"/>
    </xf>
    <xf numFmtId="0" fontId="9" fillId="0" borderId="52" xfId="0" applyFont="1" applyFill="1" applyBorder="1" applyAlignment="1">
      <alignment horizontal="center" vertical="center"/>
    </xf>
    <xf numFmtId="0" fontId="9" fillId="0" borderId="53" xfId="0" applyFont="1" applyFill="1" applyBorder="1" applyAlignment="1">
      <alignment horizontal="center" vertical="center"/>
    </xf>
    <xf numFmtId="0" fontId="9" fillId="0" borderId="54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vertical="center"/>
    </xf>
    <xf numFmtId="0" fontId="13" fillId="0" borderId="19" xfId="0" applyFont="1" applyFill="1" applyBorder="1" applyAlignment="1">
      <alignment vertical="center"/>
    </xf>
    <xf numFmtId="0" fontId="9" fillId="0" borderId="55" xfId="0" applyFont="1" applyFill="1" applyBorder="1" applyAlignment="1">
      <alignment vertical="center"/>
    </xf>
    <xf numFmtId="0" fontId="9" fillId="0" borderId="55" xfId="0" applyFont="1" applyFill="1" applyBorder="1" applyAlignment="1">
      <alignment horizontal="centerContinuous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centerContinuous" vertical="center"/>
    </xf>
    <xf numFmtId="0" fontId="13" fillId="0" borderId="0" xfId="0" applyFont="1" applyFill="1" applyBorder="1" applyAlignment="1">
      <alignment vertical="center"/>
    </xf>
    <xf numFmtId="0" fontId="9" fillId="0" borderId="57" xfId="0" applyFont="1" applyFill="1" applyBorder="1" applyAlignment="1">
      <alignment horizontal="center" vertical="center"/>
    </xf>
    <xf numFmtId="0" fontId="9" fillId="0" borderId="59" xfId="0" applyFont="1" applyFill="1" applyBorder="1" applyAlignment="1">
      <alignment horizontal="center" vertical="center"/>
    </xf>
    <xf numFmtId="0" fontId="9" fillId="0" borderId="60" xfId="0" applyFont="1" applyFill="1" applyBorder="1" applyAlignment="1">
      <alignment horizontal="center" vertical="center"/>
    </xf>
    <xf numFmtId="0" fontId="9" fillId="0" borderId="61" xfId="0" applyFont="1" applyFill="1" applyBorder="1" applyAlignment="1">
      <alignment horizontal="center" vertical="center"/>
    </xf>
    <xf numFmtId="0" fontId="9" fillId="0" borderId="62" xfId="0" applyFont="1" applyFill="1" applyBorder="1" applyAlignment="1">
      <alignment horizontal="center" vertical="center"/>
    </xf>
    <xf numFmtId="9" fontId="8" fillId="0" borderId="0" xfId="1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9" fillId="0" borderId="63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vertical="center"/>
    </xf>
    <xf numFmtId="0" fontId="9" fillId="0" borderId="33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 wrapText="1"/>
    </xf>
    <xf numFmtId="0" fontId="20" fillId="0" borderId="0" xfId="0" applyFont="1" applyFill="1" applyBorder="1" applyAlignment="1">
      <alignment vertical="center"/>
    </xf>
    <xf numFmtId="0" fontId="9" fillId="0" borderId="58" xfId="0" applyFont="1" applyFill="1" applyBorder="1" applyAlignment="1">
      <alignment horizontal="center" vertical="center" wrapText="1"/>
    </xf>
    <xf numFmtId="0" fontId="9" fillId="0" borderId="64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9" fillId="0" borderId="65" xfId="0" applyFont="1" applyFill="1" applyBorder="1" applyAlignment="1">
      <alignment horizontal="center" vertical="center" wrapText="1"/>
    </xf>
    <xf numFmtId="0" fontId="9" fillId="0" borderId="58" xfId="0" applyFont="1" applyFill="1" applyBorder="1" applyAlignment="1">
      <alignment horizontal="center" vertical="center"/>
    </xf>
    <xf numFmtId="0" fontId="9" fillId="0" borderId="64" xfId="0" applyFont="1" applyFill="1" applyBorder="1" applyAlignment="1">
      <alignment horizontal="center" vertical="center"/>
    </xf>
    <xf numFmtId="0" fontId="9" fillId="0" borderId="66" xfId="0" applyFont="1" applyFill="1" applyBorder="1" applyAlignment="1">
      <alignment horizontal="center" vertical="center"/>
    </xf>
    <xf numFmtId="0" fontId="9" fillId="0" borderId="65" xfId="0" applyFont="1" applyFill="1" applyBorder="1" applyAlignment="1">
      <alignment horizontal="center" vertical="center"/>
    </xf>
    <xf numFmtId="0" fontId="9" fillId="0" borderId="58" xfId="0" applyFont="1" applyFill="1" applyBorder="1" applyAlignment="1">
      <alignment horizontal="left" vertical="center"/>
    </xf>
    <xf numFmtId="0" fontId="9" fillId="0" borderId="67" xfId="0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8" fillId="0" borderId="0" xfId="0" applyFont="1" applyFill="1"/>
    <xf numFmtId="0" fontId="9" fillId="0" borderId="55" xfId="0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vertical="center"/>
    </xf>
    <xf numFmtId="0" fontId="9" fillId="0" borderId="69" xfId="0" applyFont="1" applyFill="1" applyBorder="1" applyAlignment="1">
      <alignment vertical="center"/>
    </xf>
    <xf numFmtId="0" fontId="9" fillId="0" borderId="27" xfId="0" applyFont="1" applyFill="1" applyBorder="1" applyAlignment="1">
      <alignment vertical="center"/>
    </xf>
    <xf numFmtId="0" fontId="13" fillId="0" borderId="0" xfId="0" applyFont="1" applyFill="1"/>
    <xf numFmtId="49" fontId="9" fillId="0" borderId="4" xfId="0" applyNumberFormat="1" applyFont="1" applyFill="1" applyBorder="1" applyAlignment="1">
      <alignment horizontal="center" vertical="center"/>
    </xf>
    <xf numFmtId="49" fontId="9" fillId="0" borderId="58" xfId="0" applyNumberFormat="1" applyFont="1" applyFill="1" applyBorder="1" applyAlignment="1">
      <alignment horizontal="center" vertical="center"/>
    </xf>
    <xf numFmtId="49" fontId="9" fillId="0" borderId="58" xfId="0" applyNumberFormat="1" applyFont="1" applyFill="1" applyBorder="1" applyAlignment="1">
      <alignment horizontal="center" vertical="center" wrapText="1"/>
    </xf>
    <xf numFmtId="0" fontId="13" fillId="0" borderId="68" xfId="0" applyFont="1" applyFill="1" applyBorder="1" applyAlignment="1">
      <alignment vertical="center"/>
    </xf>
    <xf numFmtId="0" fontId="9" fillId="2" borderId="58" xfId="0" applyFont="1" applyFill="1" applyBorder="1" applyAlignment="1">
      <alignment horizontal="center" vertical="center"/>
    </xf>
    <xf numFmtId="0" fontId="9" fillId="0" borderId="34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9" fillId="0" borderId="19" xfId="0" applyFont="1" applyFill="1" applyBorder="1" applyAlignment="1">
      <alignment vertical="center"/>
    </xf>
    <xf numFmtId="0" fontId="9" fillId="0" borderId="68" xfId="0" applyFont="1" applyFill="1" applyBorder="1" applyAlignment="1">
      <alignment vertical="center"/>
    </xf>
    <xf numFmtId="0" fontId="0" fillId="0" borderId="0" xfId="0" applyFill="1"/>
    <xf numFmtId="0" fontId="9" fillId="0" borderId="78" xfId="0" applyFont="1" applyFill="1" applyBorder="1" applyAlignment="1">
      <alignment horizontal="center" vertical="center"/>
    </xf>
    <xf numFmtId="0" fontId="9" fillId="0" borderId="79" xfId="0" applyFont="1" applyFill="1" applyBorder="1" applyAlignment="1">
      <alignment horizontal="center" vertical="center"/>
    </xf>
    <xf numFmtId="0" fontId="9" fillId="0" borderId="80" xfId="0" applyFont="1" applyFill="1" applyBorder="1" applyAlignment="1">
      <alignment horizontal="center" vertical="center"/>
    </xf>
    <xf numFmtId="0" fontId="9" fillId="0" borderId="81" xfId="0" applyFont="1" applyFill="1" applyBorder="1" applyAlignment="1">
      <alignment horizontal="center" vertical="center"/>
    </xf>
    <xf numFmtId="0" fontId="9" fillId="0" borderId="82" xfId="0" applyFont="1" applyFill="1" applyBorder="1" applyAlignment="1">
      <alignment horizontal="center" vertical="center"/>
    </xf>
    <xf numFmtId="0" fontId="7" fillId="0" borderId="33" xfId="0" applyFont="1" applyFill="1" applyBorder="1" applyAlignment="1">
      <alignment vertical="center"/>
    </xf>
    <xf numFmtId="0" fontId="7" fillId="0" borderId="83" xfId="0" applyFont="1" applyFill="1" applyBorder="1" applyAlignment="1">
      <alignment vertical="center"/>
    </xf>
    <xf numFmtId="0" fontId="9" fillId="0" borderId="73" xfId="0" applyFont="1" applyFill="1" applyBorder="1" applyAlignment="1">
      <alignment horizontal="center" vertical="center" wrapText="1"/>
    </xf>
    <xf numFmtId="0" fontId="9" fillId="0" borderId="42" xfId="0" applyFont="1" applyFill="1" applyBorder="1" applyAlignment="1">
      <alignment horizontal="center" vertical="center" wrapText="1"/>
    </xf>
    <xf numFmtId="0" fontId="9" fillId="0" borderId="73" xfId="0" applyFont="1" applyFill="1" applyBorder="1" applyAlignment="1">
      <alignment horizontal="center" vertical="center"/>
    </xf>
    <xf numFmtId="0" fontId="9" fillId="0" borderId="84" xfId="0" applyFont="1" applyFill="1" applyBorder="1" applyAlignment="1">
      <alignment horizontal="center" vertical="center"/>
    </xf>
    <xf numFmtId="0" fontId="9" fillId="0" borderId="85" xfId="0" applyFont="1" applyFill="1" applyBorder="1" applyAlignment="1">
      <alignment horizontal="center" vertical="center"/>
    </xf>
    <xf numFmtId="0" fontId="9" fillId="0" borderId="87" xfId="0" applyFont="1" applyFill="1" applyBorder="1" applyAlignment="1">
      <alignment horizontal="center" vertical="center"/>
    </xf>
    <xf numFmtId="0" fontId="7" fillId="0" borderId="86" xfId="0" applyFont="1" applyFill="1" applyBorder="1" applyAlignment="1">
      <alignment vertical="center"/>
    </xf>
    <xf numFmtId="0" fontId="9" fillId="0" borderId="86" xfId="0" applyFont="1" applyFill="1" applyBorder="1" applyAlignment="1">
      <alignment vertical="center" wrapText="1"/>
    </xf>
    <xf numFmtId="0" fontId="6" fillId="0" borderId="86" xfId="0" applyFont="1" applyFill="1" applyBorder="1" applyAlignment="1">
      <alignment vertical="center"/>
    </xf>
    <xf numFmtId="0" fontId="13" fillId="0" borderId="86" xfId="0" applyFont="1" applyFill="1" applyBorder="1" applyAlignment="1">
      <alignment vertical="center"/>
    </xf>
    <xf numFmtId="0" fontId="9" fillId="0" borderId="88" xfId="0" applyFont="1" applyFill="1" applyBorder="1" applyAlignment="1">
      <alignment horizontal="center" vertical="center"/>
    </xf>
    <xf numFmtId="0" fontId="9" fillId="0" borderId="89" xfId="0" applyFont="1" applyFill="1" applyBorder="1" applyAlignment="1">
      <alignment horizontal="center" vertical="center"/>
    </xf>
    <xf numFmtId="0" fontId="9" fillId="0" borderId="56" xfId="0" applyFont="1" applyFill="1" applyBorder="1" applyAlignment="1">
      <alignment horizontal="left" vertical="center"/>
    </xf>
    <xf numFmtId="0" fontId="9" fillId="0" borderId="59" xfId="0" applyFont="1" applyFill="1" applyBorder="1" applyAlignment="1">
      <alignment horizontal="left" vertical="center"/>
    </xf>
    <xf numFmtId="0" fontId="9" fillId="0" borderId="59" xfId="0" applyFont="1" applyFill="1" applyBorder="1" applyAlignment="1">
      <alignment horizontal="right" vertical="center"/>
    </xf>
    <xf numFmtId="0" fontId="9" fillId="0" borderId="61" xfId="0" applyFont="1" applyFill="1" applyBorder="1" applyAlignment="1">
      <alignment horizontal="right" vertical="center"/>
    </xf>
    <xf numFmtId="49" fontId="9" fillId="0" borderId="56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9" fillId="0" borderId="90" xfId="0" applyFont="1" applyFill="1" applyBorder="1" applyAlignment="1">
      <alignment horizontal="center" vertical="center"/>
    </xf>
    <xf numFmtId="0" fontId="9" fillId="0" borderId="91" xfId="0" applyFont="1" applyFill="1" applyBorder="1" applyAlignment="1">
      <alignment horizontal="center" vertical="center"/>
    </xf>
    <xf numFmtId="0" fontId="9" fillId="0" borderId="92" xfId="0" applyFont="1" applyFill="1" applyBorder="1" applyAlignment="1">
      <alignment horizontal="center" vertical="center"/>
    </xf>
    <xf numFmtId="0" fontId="9" fillId="0" borderId="52" xfId="0" applyFont="1" applyFill="1" applyBorder="1" applyAlignment="1">
      <alignment vertical="center"/>
    </xf>
    <xf numFmtId="0" fontId="9" fillId="0" borderId="51" xfId="0" applyFont="1" applyFill="1" applyBorder="1" applyAlignment="1">
      <alignment vertical="center"/>
    </xf>
    <xf numFmtId="0" fontId="9" fillId="0" borderId="4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/>
    </xf>
    <xf numFmtId="0" fontId="9" fillId="0" borderId="78" xfId="0" applyFont="1" applyFill="1" applyBorder="1" applyAlignment="1">
      <alignment vertical="center"/>
    </xf>
    <xf numFmtId="0" fontId="9" fillId="0" borderId="79" xfId="0" applyFont="1" applyFill="1" applyBorder="1" applyAlignment="1">
      <alignment vertical="center"/>
    </xf>
    <xf numFmtId="0" fontId="9" fillId="0" borderId="80" xfId="0" applyFont="1" applyFill="1" applyBorder="1" applyAlignment="1">
      <alignment vertical="center"/>
    </xf>
    <xf numFmtId="0" fontId="9" fillId="0" borderId="53" xfId="0" applyFont="1" applyFill="1" applyBorder="1" applyAlignment="1">
      <alignment vertical="center"/>
    </xf>
    <xf numFmtId="0" fontId="9" fillId="0" borderId="6" xfId="0" applyFont="1" applyFill="1" applyBorder="1" applyAlignment="1">
      <alignment vertical="center"/>
    </xf>
    <xf numFmtId="0" fontId="9" fillId="0" borderId="81" xfId="0" applyFont="1" applyFill="1" applyBorder="1" applyAlignment="1">
      <alignment vertical="center"/>
    </xf>
    <xf numFmtId="0" fontId="9" fillId="0" borderId="50" xfId="0" applyFont="1" applyFill="1" applyBorder="1" applyAlignment="1">
      <alignment vertical="center"/>
    </xf>
    <xf numFmtId="0" fontId="9" fillId="0" borderId="5" xfId="0" applyFont="1" applyFill="1" applyBorder="1" applyAlignment="1">
      <alignment vertical="center"/>
    </xf>
    <xf numFmtId="0" fontId="9" fillId="0" borderId="82" xfId="0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9" fillId="0" borderId="93" xfId="0" applyFont="1" applyFill="1" applyBorder="1" applyAlignment="1">
      <alignment horizontal="center" vertical="center" wrapText="1"/>
    </xf>
    <xf numFmtId="0" fontId="9" fillId="0" borderId="88" xfId="0" applyFont="1" applyFill="1" applyBorder="1" applyAlignment="1">
      <alignment horizontal="center" vertical="center" wrapText="1"/>
    </xf>
    <xf numFmtId="0" fontId="9" fillId="0" borderId="54" xfId="0" applyFont="1" applyFill="1" applyBorder="1" applyAlignment="1">
      <alignment horizontal="center" vertical="center" wrapText="1"/>
    </xf>
    <xf numFmtId="0" fontId="9" fillId="0" borderId="71" xfId="0" applyFont="1" applyBorder="1" applyAlignment="1">
      <alignment vertical="center"/>
    </xf>
    <xf numFmtId="0" fontId="19" fillId="0" borderId="24" xfId="0" applyFont="1" applyFill="1" applyBorder="1" applyAlignment="1">
      <alignment vertical="center"/>
    </xf>
    <xf numFmtId="0" fontId="8" fillId="0" borderId="68" xfId="0" applyFont="1" applyBorder="1" applyAlignment="1">
      <alignment vertical="center"/>
    </xf>
    <xf numFmtId="0" fontId="17" fillId="0" borderId="72" xfId="0" applyFont="1" applyFill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34" xfId="0" applyFont="1" applyBorder="1" applyAlignment="1">
      <alignment vertical="center"/>
    </xf>
    <xf numFmtId="0" fontId="8" fillId="0" borderId="72" xfId="0" applyFont="1" applyBorder="1" applyAlignment="1">
      <alignment vertical="center"/>
    </xf>
    <xf numFmtId="0" fontId="26" fillId="0" borderId="0" xfId="0" applyFont="1" applyFill="1" applyAlignment="1">
      <alignment horizontal="left" vertical="center"/>
    </xf>
    <xf numFmtId="0" fontId="26" fillId="0" borderId="0" xfId="0" applyFont="1" applyFill="1" applyAlignment="1">
      <alignment horizontal="center" vertical="center"/>
    </xf>
    <xf numFmtId="0" fontId="27" fillId="0" borderId="0" xfId="0" applyFont="1" applyAlignment="1">
      <alignment vertical="center"/>
    </xf>
    <xf numFmtId="0" fontId="25" fillId="0" borderId="0" xfId="0" applyFont="1" applyFill="1" applyAlignment="1">
      <alignment vertical="center"/>
    </xf>
    <xf numFmtId="0" fontId="9" fillId="0" borderId="94" xfId="0" applyFont="1" applyFill="1" applyBorder="1" applyAlignment="1">
      <alignment horizontal="center" vertical="center"/>
    </xf>
    <xf numFmtId="0" fontId="9" fillId="0" borderId="34" xfId="0" applyFont="1" applyFill="1" applyBorder="1" applyAlignment="1">
      <alignment horizontal="center" vertical="center"/>
    </xf>
    <xf numFmtId="0" fontId="9" fillId="0" borderId="66" xfId="0" applyFont="1" applyFill="1" applyBorder="1" applyAlignment="1">
      <alignment horizontal="left" vertical="center"/>
    </xf>
    <xf numFmtId="0" fontId="9" fillId="0" borderId="90" xfId="0" applyFont="1" applyFill="1" applyBorder="1" applyAlignment="1">
      <alignment horizontal="left" vertical="center"/>
    </xf>
    <xf numFmtId="0" fontId="11" fillId="0" borderId="27" xfId="0" applyFont="1" applyFill="1" applyBorder="1" applyAlignment="1">
      <alignment horizontal="center" vertical="center"/>
    </xf>
    <xf numFmtId="0" fontId="11" fillId="0" borderId="55" xfId="0" applyFont="1" applyFill="1" applyBorder="1" applyAlignment="1">
      <alignment horizontal="center" vertical="center"/>
    </xf>
    <xf numFmtId="0" fontId="11" fillId="0" borderId="63" xfId="0" applyFont="1" applyFill="1" applyBorder="1" applyAlignment="1">
      <alignment horizontal="center" vertical="center" wrapText="1"/>
    </xf>
    <xf numFmtId="0" fontId="9" fillId="0" borderId="95" xfId="0" applyFont="1" applyFill="1" applyBorder="1" applyAlignment="1">
      <alignment vertical="center" wrapText="1"/>
    </xf>
    <xf numFmtId="0" fontId="11" fillId="0" borderId="95" xfId="0" applyFont="1" applyFill="1" applyBorder="1" applyAlignment="1">
      <alignment horizontal="center" vertical="center" wrapText="1"/>
    </xf>
    <xf numFmtId="0" fontId="9" fillId="0" borderId="96" xfId="0" applyFont="1" applyFill="1" applyBorder="1" applyAlignment="1">
      <alignment vertical="center" wrapText="1"/>
    </xf>
    <xf numFmtId="0" fontId="11" fillId="0" borderId="96" xfId="0" applyFont="1" applyFill="1" applyBorder="1" applyAlignment="1">
      <alignment horizontal="center" vertical="center" wrapText="1"/>
    </xf>
    <xf numFmtId="0" fontId="9" fillId="0" borderId="97" xfId="0" applyFont="1" applyFill="1" applyBorder="1" applyAlignment="1">
      <alignment vertical="center" wrapText="1"/>
    </xf>
    <xf numFmtId="0" fontId="11" fillId="0" borderId="97" xfId="0" applyFont="1" applyFill="1" applyBorder="1" applyAlignment="1">
      <alignment horizontal="center" vertical="center" wrapText="1"/>
    </xf>
    <xf numFmtId="0" fontId="9" fillId="2" borderId="96" xfId="0" applyFont="1" applyFill="1" applyBorder="1" applyAlignment="1">
      <alignment vertical="center" wrapText="1"/>
    </xf>
    <xf numFmtId="0" fontId="9" fillId="0" borderId="95" xfId="0" applyFont="1" applyFill="1" applyBorder="1" applyAlignment="1">
      <alignment horizontal="center" vertical="center"/>
    </xf>
    <xf numFmtId="0" fontId="9" fillId="0" borderId="96" xfId="0" applyFont="1" applyFill="1" applyBorder="1" applyAlignment="1">
      <alignment horizontal="center" vertical="center"/>
    </xf>
    <xf numFmtId="0" fontId="9" fillId="0" borderId="97" xfId="0" applyFont="1" applyFill="1" applyBorder="1" applyAlignment="1">
      <alignment horizontal="center" vertical="center"/>
    </xf>
    <xf numFmtId="0" fontId="9" fillId="0" borderId="95" xfId="0" applyFont="1" applyFill="1" applyBorder="1" applyAlignment="1">
      <alignment vertical="center"/>
    </xf>
    <xf numFmtId="0" fontId="9" fillId="0" borderId="95" xfId="0" applyFont="1" applyFill="1" applyBorder="1" applyAlignment="1">
      <alignment horizontal="left" vertical="center"/>
    </xf>
    <xf numFmtId="0" fontId="9" fillId="0" borderId="96" xfId="0" applyFont="1" applyFill="1" applyBorder="1" applyAlignment="1">
      <alignment vertical="center"/>
    </xf>
    <xf numFmtId="0" fontId="9" fillId="0" borderId="96" xfId="0" applyFont="1" applyFill="1" applyBorder="1" applyAlignment="1">
      <alignment horizontal="left" vertical="center"/>
    </xf>
    <xf numFmtId="0" fontId="9" fillId="0" borderId="97" xfId="0" applyFont="1" applyFill="1" applyBorder="1" applyAlignment="1">
      <alignment vertical="center"/>
    </xf>
    <xf numFmtId="0" fontId="9" fillId="0" borderId="97" xfId="0" applyFont="1" applyFill="1" applyBorder="1" applyAlignment="1">
      <alignment horizontal="left" vertical="center"/>
    </xf>
    <xf numFmtId="0" fontId="21" fillId="0" borderId="24" xfId="0" applyFont="1" applyBorder="1" applyAlignment="1">
      <alignment horizontal="left" vertical="center"/>
    </xf>
    <xf numFmtId="0" fontId="9" fillId="0" borderId="63" xfId="0" applyFont="1" applyFill="1" applyBorder="1" applyAlignment="1">
      <alignment vertical="center"/>
    </xf>
    <xf numFmtId="0" fontId="21" fillId="0" borderId="72" xfId="0" applyFont="1" applyBorder="1" applyAlignment="1">
      <alignment horizontal="left" vertical="center"/>
    </xf>
    <xf numFmtId="0" fontId="9" fillId="0" borderId="99" xfId="0" applyFont="1" applyFill="1" applyBorder="1" applyAlignment="1">
      <alignment vertical="center"/>
    </xf>
    <xf numFmtId="0" fontId="9" fillId="0" borderId="98" xfId="0" applyFont="1" applyFill="1" applyBorder="1" applyAlignment="1">
      <alignment vertical="center"/>
    </xf>
    <xf numFmtId="0" fontId="21" fillId="0" borderId="100" xfId="0" applyFont="1" applyBorder="1" applyAlignment="1">
      <alignment horizontal="left" vertical="center"/>
    </xf>
    <xf numFmtId="0" fontId="11" fillId="0" borderId="101" xfId="0" applyFont="1" applyFill="1" applyBorder="1" applyAlignment="1">
      <alignment horizontal="center" vertical="center"/>
    </xf>
    <xf numFmtId="0" fontId="9" fillId="0" borderId="102" xfId="0" applyFont="1" applyFill="1" applyBorder="1" applyAlignment="1">
      <alignment horizontal="center" vertical="center"/>
    </xf>
    <xf numFmtId="0" fontId="9" fillId="0" borderId="103" xfId="0" applyFont="1" applyFill="1" applyBorder="1" applyAlignment="1">
      <alignment vertical="center" wrapText="1"/>
    </xf>
    <xf numFmtId="0" fontId="9" fillId="0" borderId="103" xfId="0" applyFont="1" applyFill="1" applyBorder="1" applyAlignment="1">
      <alignment horizontal="center" vertical="center"/>
    </xf>
    <xf numFmtId="0" fontId="9" fillId="0" borderId="104" xfId="0" applyFont="1" applyFill="1" applyBorder="1" applyAlignment="1">
      <alignment horizontal="center" vertical="center"/>
    </xf>
    <xf numFmtId="0" fontId="9" fillId="0" borderId="105" xfId="0" applyFont="1" applyFill="1" applyBorder="1" applyAlignment="1">
      <alignment vertical="center" wrapText="1"/>
    </xf>
    <xf numFmtId="0" fontId="9" fillId="0" borderId="105" xfId="0" applyFont="1" applyFill="1" applyBorder="1" applyAlignment="1">
      <alignment horizontal="center" vertical="center"/>
    </xf>
    <xf numFmtId="0" fontId="11" fillId="0" borderId="106" xfId="0" applyFont="1" applyFill="1" applyBorder="1" applyAlignment="1">
      <alignment horizontal="center" vertical="center"/>
    </xf>
    <xf numFmtId="0" fontId="11" fillId="0" borderId="107" xfId="0" applyFont="1" applyFill="1" applyBorder="1" applyAlignment="1">
      <alignment horizontal="center" vertical="center"/>
    </xf>
    <xf numFmtId="0" fontId="11" fillId="0" borderId="108" xfId="0" applyFont="1" applyFill="1" applyBorder="1" applyAlignment="1">
      <alignment horizontal="center" vertical="center"/>
    </xf>
    <xf numFmtId="0" fontId="11" fillId="0" borderId="109" xfId="0" applyFont="1" applyFill="1" applyBorder="1" applyAlignment="1">
      <alignment horizontal="center" vertical="center"/>
    </xf>
    <xf numFmtId="0" fontId="11" fillId="0" borderId="110" xfId="0" applyFont="1" applyFill="1" applyBorder="1" applyAlignment="1">
      <alignment horizontal="center" vertical="center"/>
    </xf>
    <xf numFmtId="0" fontId="11" fillId="0" borderId="111" xfId="0" applyFont="1" applyFill="1" applyBorder="1" applyAlignment="1">
      <alignment horizontal="center" vertical="center"/>
    </xf>
    <xf numFmtId="0" fontId="11" fillId="0" borderId="112" xfId="0" applyFont="1" applyFill="1" applyBorder="1" applyAlignment="1">
      <alignment vertical="center"/>
    </xf>
    <xf numFmtId="0" fontId="9" fillId="0" borderId="113" xfId="0" applyFont="1" applyFill="1" applyBorder="1" applyAlignment="1">
      <alignment vertical="center"/>
    </xf>
    <xf numFmtId="0" fontId="11" fillId="0" borderId="112" xfId="0" applyFont="1" applyFill="1" applyBorder="1" applyAlignment="1">
      <alignment horizontal="center" vertical="center"/>
    </xf>
    <xf numFmtId="0" fontId="11" fillId="0" borderId="95" xfId="0" applyFont="1" applyFill="1" applyBorder="1" applyAlignment="1">
      <alignment horizontal="center" vertical="center"/>
    </xf>
    <xf numFmtId="0" fontId="11" fillId="0" borderId="96" xfId="0" applyFont="1" applyFill="1" applyBorder="1" applyAlignment="1">
      <alignment horizontal="center" vertical="center"/>
    </xf>
    <xf numFmtId="0" fontId="9" fillId="0" borderId="63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11" fillId="0" borderId="105" xfId="0" applyFont="1" applyFill="1" applyBorder="1" applyAlignment="1">
      <alignment horizontal="center" vertical="center" wrapText="1"/>
    </xf>
    <xf numFmtId="0" fontId="11" fillId="0" borderId="114" xfId="0" applyFont="1" applyFill="1" applyBorder="1" applyAlignment="1">
      <alignment vertical="center"/>
    </xf>
    <xf numFmtId="0" fontId="9" fillId="0" borderId="115" xfId="0" applyFont="1" applyFill="1" applyBorder="1" applyAlignment="1">
      <alignment vertical="center"/>
    </xf>
    <xf numFmtId="0" fontId="11" fillId="0" borderId="114" xfId="0" applyFont="1" applyFill="1" applyBorder="1" applyAlignment="1">
      <alignment horizontal="center" vertical="center"/>
    </xf>
    <xf numFmtId="0" fontId="11" fillId="0" borderId="116" xfId="0" applyFont="1" applyFill="1" applyBorder="1" applyAlignment="1">
      <alignment horizontal="center" vertical="center"/>
    </xf>
    <xf numFmtId="0" fontId="11" fillId="0" borderId="115" xfId="0" applyFont="1" applyFill="1" applyBorder="1" applyAlignment="1">
      <alignment horizontal="center" vertical="center"/>
    </xf>
    <xf numFmtId="0" fontId="11" fillId="0" borderId="118" xfId="0" applyFont="1" applyFill="1" applyBorder="1" applyAlignment="1">
      <alignment horizontal="center" vertical="center"/>
    </xf>
    <xf numFmtId="0" fontId="6" fillId="0" borderId="119" xfId="0" applyFont="1" applyFill="1" applyBorder="1" applyAlignment="1">
      <alignment vertical="center"/>
    </xf>
    <xf numFmtId="0" fontId="6" fillId="0" borderId="120" xfId="0" applyFont="1" applyFill="1" applyBorder="1" applyAlignment="1">
      <alignment vertical="center"/>
    </xf>
    <xf numFmtId="0" fontId="6" fillId="0" borderId="121" xfId="0" applyFont="1" applyFill="1" applyBorder="1" applyAlignment="1">
      <alignment vertical="center"/>
    </xf>
    <xf numFmtId="0" fontId="7" fillId="0" borderId="122" xfId="0" applyFont="1" applyFill="1" applyBorder="1" applyAlignment="1">
      <alignment vertical="center"/>
    </xf>
    <xf numFmtId="0" fontId="7" fillId="0" borderId="123" xfId="0" applyFont="1" applyFill="1" applyBorder="1" applyAlignment="1">
      <alignment vertical="center"/>
    </xf>
    <xf numFmtId="0" fontId="7" fillId="0" borderId="124" xfId="0" applyFont="1" applyFill="1" applyBorder="1" applyAlignment="1">
      <alignment vertical="center"/>
    </xf>
    <xf numFmtId="0" fontId="9" fillId="0" borderId="128" xfId="0" applyFont="1" applyFill="1" applyBorder="1" applyAlignment="1">
      <alignment horizontal="left" vertical="center"/>
    </xf>
    <xf numFmtId="0" fontId="9" fillId="2" borderId="105" xfId="0" applyFont="1" applyFill="1" applyBorder="1" applyAlignment="1">
      <alignment vertical="center" wrapText="1"/>
    </xf>
    <xf numFmtId="0" fontId="7" fillId="0" borderId="66" xfId="0" applyFont="1" applyFill="1" applyBorder="1" applyAlignment="1">
      <alignment vertical="center"/>
    </xf>
    <xf numFmtId="0" fontId="7" fillId="0" borderId="129" xfId="0" applyFont="1" applyFill="1" applyBorder="1" applyAlignment="1">
      <alignment vertical="center"/>
    </xf>
    <xf numFmtId="0" fontId="7" fillId="0" borderId="130" xfId="0" applyFont="1" applyFill="1" applyBorder="1" applyAlignment="1">
      <alignment vertical="center"/>
    </xf>
    <xf numFmtId="0" fontId="7" fillId="0" borderId="131" xfId="0" applyFont="1" applyFill="1" applyBorder="1" applyAlignment="1">
      <alignment vertical="center"/>
    </xf>
    <xf numFmtId="0" fontId="9" fillId="2" borderId="64" xfId="0" applyFont="1" applyFill="1" applyBorder="1" applyAlignment="1">
      <alignment horizontal="center" vertical="center"/>
    </xf>
    <xf numFmtId="0" fontId="28" fillId="0" borderId="63" xfId="0" applyFont="1" applyFill="1" applyBorder="1" applyAlignment="1">
      <alignment horizontal="left" vertical="center"/>
    </xf>
    <xf numFmtId="0" fontId="7" fillId="0" borderId="132" xfId="0" applyFont="1" applyFill="1" applyBorder="1" applyAlignment="1">
      <alignment vertical="center"/>
    </xf>
    <xf numFmtId="0" fontId="7" fillId="0" borderId="133" xfId="0" applyFont="1" applyFill="1" applyBorder="1" applyAlignment="1">
      <alignment vertical="center"/>
    </xf>
    <xf numFmtId="0" fontId="9" fillId="0" borderId="133" xfId="0" applyFont="1" applyFill="1" applyBorder="1" applyAlignment="1">
      <alignment vertical="center" wrapText="1"/>
    </xf>
    <xf numFmtId="0" fontId="9" fillId="2" borderId="100" xfId="0" applyFont="1" applyFill="1" applyBorder="1" applyAlignment="1">
      <alignment vertical="center" wrapText="1"/>
    </xf>
    <xf numFmtId="0" fontId="9" fillId="0" borderId="134" xfId="0" applyFont="1" applyFill="1" applyBorder="1" applyAlignment="1">
      <alignment vertical="center" wrapText="1"/>
    </xf>
    <xf numFmtId="0" fontId="9" fillId="0" borderId="135" xfId="0" applyFont="1" applyFill="1" applyBorder="1" applyAlignment="1">
      <alignment horizontal="center" vertical="center"/>
    </xf>
    <xf numFmtId="0" fontId="9" fillId="0" borderId="136" xfId="0" applyFont="1" applyFill="1" applyBorder="1" applyAlignment="1">
      <alignment horizontal="center" vertical="center"/>
    </xf>
    <xf numFmtId="0" fontId="9" fillId="0" borderId="137" xfId="0" applyFont="1" applyFill="1" applyBorder="1" applyAlignment="1">
      <alignment horizontal="center" vertical="center"/>
    </xf>
    <xf numFmtId="0" fontId="9" fillId="0" borderId="138" xfId="0" applyFont="1" applyFill="1" applyBorder="1" applyAlignment="1">
      <alignment horizontal="left" vertical="center"/>
    </xf>
    <xf numFmtId="0" fontId="7" fillId="0" borderId="139" xfId="0" applyFont="1" applyFill="1" applyBorder="1" applyAlignment="1">
      <alignment vertical="center"/>
    </xf>
    <xf numFmtId="0" fontId="7" fillId="0" borderId="114" xfId="0" applyFont="1" applyFill="1" applyBorder="1" applyAlignment="1">
      <alignment vertical="center" wrapText="1"/>
    </xf>
    <xf numFmtId="0" fontId="7" fillId="0" borderId="133" xfId="0" applyFont="1" applyFill="1" applyBorder="1" applyAlignment="1">
      <alignment vertical="center" wrapText="1"/>
    </xf>
    <xf numFmtId="0" fontId="9" fillId="0" borderId="133" xfId="0" applyFont="1" applyFill="1" applyBorder="1" applyAlignment="1">
      <alignment horizontal="left" vertical="center" wrapText="1"/>
    </xf>
    <xf numFmtId="0" fontId="7" fillId="0" borderId="139" xfId="0" applyFont="1" applyFill="1" applyBorder="1" applyAlignment="1">
      <alignment vertical="center" wrapText="1"/>
    </xf>
    <xf numFmtId="0" fontId="9" fillId="0" borderId="132" xfId="0" applyFont="1" applyFill="1" applyBorder="1" applyAlignment="1">
      <alignment vertical="center" wrapText="1"/>
    </xf>
    <xf numFmtId="0" fontId="9" fillId="0" borderId="106" xfId="0" applyFont="1" applyFill="1" applyBorder="1" applyAlignment="1">
      <alignment vertical="center" wrapText="1"/>
    </xf>
    <xf numFmtId="0" fontId="9" fillId="0" borderId="133" xfId="0" applyFont="1" applyFill="1" applyBorder="1" applyAlignment="1">
      <alignment vertical="center"/>
    </xf>
    <xf numFmtId="0" fontId="9" fillId="0" borderId="69" xfId="0" applyFont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93" xfId="0" applyFont="1" applyFill="1" applyBorder="1" applyAlignment="1">
      <alignment horizontal="center" vertical="center"/>
    </xf>
    <xf numFmtId="0" fontId="9" fillId="0" borderId="125" xfId="0" applyFont="1" applyFill="1" applyBorder="1" applyAlignment="1">
      <alignment horizontal="center" vertical="center"/>
    </xf>
    <xf numFmtId="0" fontId="9" fillId="0" borderId="126" xfId="0" applyFont="1" applyFill="1" applyBorder="1" applyAlignment="1">
      <alignment horizontal="center" vertical="center"/>
    </xf>
    <xf numFmtId="0" fontId="9" fillId="0" borderId="127" xfId="0" applyFont="1" applyFill="1" applyBorder="1" applyAlignment="1">
      <alignment horizontal="center" vertical="center"/>
    </xf>
    <xf numFmtId="0" fontId="7" fillId="0" borderId="133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55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9" fillId="0" borderId="100" xfId="0" applyFont="1" applyFill="1" applyBorder="1" applyAlignment="1">
      <alignment vertical="center"/>
    </xf>
    <xf numFmtId="0" fontId="11" fillId="0" borderId="77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11" fillId="0" borderId="74" xfId="0" applyFont="1" applyFill="1" applyBorder="1" applyAlignment="1">
      <alignment horizontal="center" vertical="center"/>
    </xf>
    <xf numFmtId="0" fontId="11" fillId="0" borderId="63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left" vertical="center"/>
    </xf>
    <xf numFmtId="0" fontId="9" fillId="0" borderId="17" xfId="0" applyFont="1" applyFill="1" applyBorder="1" applyAlignment="1">
      <alignment horizontal="left" vertical="center"/>
    </xf>
    <xf numFmtId="0" fontId="11" fillId="0" borderId="27" xfId="0" applyFont="1" applyFill="1" applyBorder="1" applyAlignment="1">
      <alignment vertical="center"/>
    </xf>
    <xf numFmtId="0" fontId="9" fillId="0" borderId="55" xfId="0" applyFont="1" applyFill="1" applyBorder="1" applyAlignment="1">
      <alignment vertical="center"/>
    </xf>
    <xf numFmtId="0" fontId="9" fillId="0" borderId="28" xfId="0" applyFont="1" applyFill="1" applyBorder="1" applyAlignment="1">
      <alignment vertical="center"/>
    </xf>
    <xf numFmtId="0" fontId="11" fillId="0" borderId="75" xfId="0" applyFont="1" applyFill="1" applyBorder="1" applyAlignment="1">
      <alignment horizontal="center" vertical="center"/>
    </xf>
    <xf numFmtId="0" fontId="11" fillId="0" borderId="76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1" fillId="0" borderId="18" xfId="0" applyFont="1" applyFill="1" applyBorder="1" applyAlignment="1">
      <alignment vertical="center"/>
    </xf>
    <xf numFmtId="0" fontId="9" fillId="0" borderId="68" xfId="0" applyFont="1" applyFill="1" applyBorder="1" applyAlignment="1">
      <alignment vertical="center"/>
    </xf>
    <xf numFmtId="0" fontId="11" fillId="0" borderId="117" xfId="0" applyFont="1" applyFill="1" applyBorder="1" applyAlignment="1">
      <alignment horizontal="left" vertical="center"/>
    </xf>
    <xf numFmtId="0" fontId="11" fillId="0" borderId="70" xfId="0" applyFont="1" applyFill="1" applyBorder="1" applyAlignment="1">
      <alignment horizontal="left" vertical="center"/>
    </xf>
    <xf numFmtId="0" fontId="11" fillId="0" borderId="69" xfId="0" applyFont="1" applyFill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2" fillId="0" borderId="34" xfId="0" applyFont="1" applyBorder="1" applyAlignment="1">
      <alignment horizontal="left" vertical="center"/>
    </xf>
    <xf numFmtId="0" fontId="11" fillId="0" borderId="39" xfId="0" applyFont="1" applyFill="1" applyBorder="1" applyAlignment="1">
      <alignment horizontal="left" vertical="center"/>
    </xf>
    <xf numFmtId="0" fontId="11" fillId="0" borderId="55" xfId="0" applyFont="1" applyFill="1" applyBorder="1" applyAlignment="1">
      <alignment horizontal="left" vertical="center"/>
    </xf>
    <xf numFmtId="0" fontId="11" fillId="0" borderId="28" xfId="0" applyFont="1" applyFill="1" applyBorder="1" applyAlignment="1">
      <alignment horizontal="left" vertical="center"/>
    </xf>
    <xf numFmtId="0" fontId="11" fillId="0" borderId="114" xfId="0" applyFont="1" applyFill="1" applyBorder="1" applyAlignment="1">
      <alignment horizontal="left" vertical="center"/>
    </xf>
    <xf numFmtId="0" fontId="22" fillId="0" borderId="115" xfId="0" applyFont="1" applyBorder="1" applyAlignment="1">
      <alignment horizontal="left" vertical="center"/>
    </xf>
    <xf numFmtId="0" fontId="22" fillId="0" borderId="116" xfId="0" applyFont="1" applyBorder="1" applyAlignment="1">
      <alignment horizontal="left" vertical="center"/>
    </xf>
    <xf numFmtId="0" fontId="11" fillId="0" borderId="69" xfId="0" applyFont="1" applyFill="1" applyBorder="1" applyAlignment="1">
      <alignment horizontal="center" vertical="center"/>
    </xf>
    <xf numFmtId="0" fontId="11" fillId="0" borderId="71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9" fillId="0" borderId="34" xfId="0" applyFont="1" applyFill="1" applyBorder="1" applyAlignment="1">
      <alignment horizontal="center" vertical="center"/>
    </xf>
    <xf numFmtId="0" fontId="11" fillId="0" borderId="68" xfId="0" applyFont="1" applyFill="1" applyBorder="1" applyAlignment="1">
      <alignment horizontal="center" vertical="center"/>
    </xf>
    <xf numFmtId="0" fontId="9" fillId="0" borderId="72" xfId="0" applyFont="1" applyFill="1" applyBorder="1" applyAlignment="1">
      <alignment horizontal="center" vertical="center"/>
    </xf>
    <xf numFmtId="0" fontId="11" fillId="0" borderId="27" xfId="0" applyFont="1" applyFill="1" applyBorder="1" applyAlignment="1">
      <alignment horizontal="center" vertical="center"/>
    </xf>
    <xf numFmtId="0" fontId="11" fillId="0" borderId="55" xfId="0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center" vertical="center"/>
    </xf>
    <xf numFmtId="0" fontId="11" fillId="0" borderId="74" xfId="0" applyFont="1" applyFill="1" applyBorder="1" applyAlignment="1">
      <alignment horizontal="center" vertical="center" wrapText="1" shrinkToFit="1"/>
    </xf>
    <xf numFmtId="0" fontId="11" fillId="0" borderId="63" xfId="0" applyFont="1" applyFill="1" applyBorder="1" applyAlignment="1">
      <alignment horizontal="center" vertical="center" wrapText="1" shrinkToFit="1"/>
    </xf>
    <xf numFmtId="0" fontId="11" fillId="0" borderId="74" xfId="0" applyFont="1" applyFill="1" applyBorder="1" applyAlignment="1">
      <alignment horizontal="center" vertical="center" wrapText="1"/>
    </xf>
    <xf numFmtId="0" fontId="11" fillId="0" borderId="63" xfId="0" applyFont="1" applyFill="1" applyBorder="1" applyAlignment="1">
      <alignment horizontal="center" vertical="center" wrapText="1"/>
    </xf>
    <xf numFmtId="0" fontId="27" fillId="0" borderId="105" xfId="0" applyFont="1" applyFill="1" applyBorder="1" applyAlignment="1">
      <alignment vertical="center" wrapText="1"/>
    </xf>
    <xf numFmtId="0" fontId="27" fillId="0" borderId="96" xfId="0" applyFont="1" applyFill="1" applyBorder="1" applyAlignment="1">
      <alignment vertical="center" wrapText="1"/>
    </xf>
    <xf numFmtId="0" fontId="9" fillId="0" borderId="140" xfId="0" applyFont="1" applyFill="1" applyBorder="1" applyAlignment="1">
      <alignment vertical="center"/>
    </xf>
  </cellXfs>
  <cellStyles count="2">
    <cellStyle name="Normál" xfId="0" builtinId="0"/>
    <cellStyle name="Százalék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Y176"/>
  <sheetViews>
    <sheetView tabSelected="1" view="pageBreakPreview" topLeftCell="A70" zoomScaleNormal="75" zoomScaleSheetLayoutView="100" workbookViewId="0">
      <selection activeCell="C96" sqref="C96:C98"/>
    </sheetView>
  </sheetViews>
  <sheetFormatPr defaultRowHeight="12.95" customHeight="1"/>
  <cols>
    <col min="1" max="1" width="4.85546875" style="30" customWidth="1"/>
    <col min="2" max="3" width="16.42578125" style="30" customWidth="1"/>
    <col min="4" max="4" width="26.28515625" style="30" customWidth="1"/>
    <col min="5" max="5" width="5.28515625" style="30" customWidth="1"/>
    <col min="6" max="6" width="5" style="30" customWidth="1"/>
    <col min="7" max="7" width="4.7109375" style="30" customWidth="1"/>
    <col min="8" max="8" width="3.5703125" style="30" customWidth="1"/>
    <col min="9" max="9" width="3.28515625" style="30" customWidth="1"/>
    <col min="10" max="10" width="3.140625" style="30" customWidth="1"/>
    <col min="11" max="11" width="4.42578125" style="30" customWidth="1"/>
    <col min="12" max="12" width="5.140625" style="30" customWidth="1"/>
    <col min="13" max="13" width="3.7109375" style="30" customWidth="1"/>
    <col min="14" max="14" width="3.28515625" style="30" customWidth="1"/>
    <col min="15" max="15" width="3.140625" style="30" customWidth="1"/>
    <col min="16" max="17" width="3.7109375" style="30" customWidth="1"/>
    <col min="18" max="19" width="3.5703125" style="30" customWidth="1"/>
    <col min="20" max="20" width="3.140625" style="30" customWidth="1"/>
    <col min="21" max="22" width="3.7109375" style="30" customWidth="1"/>
    <col min="23" max="23" width="3.42578125" style="30" customWidth="1"/>
    <col min="24" max="24" width="3.7109375" style="30" customWidth="1"/>
    <col min="25" max="25" width="3.140625" style="30" customWidth="1"/>
    <col min="26" max="26" width="3.7109375" style="30" customWidth="1"/>
    <col min="27" max="27" width="3.7109375" style="30" bestFit="1" customWidth="1"/>
    <col min="28" max="28" width="4" style="30" bestFit="1" customWidth="1"/>
    <col min="29" max="29" width="3.42578125" style="30" customWidth="1"/>
    <col min="30" max="30" width="3.7109375" style="30" customWidth="1"/>
    <col min="31" max="33" width="3.85546875" style="30" bestFit="1" customWidth="1"/>
    <col min="34" max="34" width="4" style="30" customWidth="1"/>
    <col min="35" max="35" width="3" style="30" bestFit="1" customWidth="1"/>
    <col min="36" max="38" width="3.85546875" style="30" bestFit="1" customWidth="1"/>
    <col min="39" max="39" width="4" style="30" customWidth="1"/>
    <col min="40" max="40" width="3" style="30" bestFit="1" customWidth="1"/>
    <col min="41" max="41" width="3.85546875" style="30" bestFit="1" customWidth="1"/>
    <col min="42" max="42" width="5.7109375" style="30" customWidth="1"/>
    <col min="43" max="43" width="8.42578125" style="129" customWidth="1"/>
    <col min="44" max="44" width="5.42578125" style="30" customWidth="1"/>
    <col min="45" max="45" width="30.140625" style="30" customWidth="1"/>
    <col min="46" max="16384" width="9.140625" style="1"/>
  </cols>
  <sheetData>
    <row r="1" spans="1:51" ht="12.95" customHeight="1">
      <c r="A1" s="27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8"/>
      <c r="N1" s="28"/>
      <c r="O1" s="28"/>
      <c r="P1" s="29"/>
      <c r="S1" s="118" t="s">
        <v>0</v>
      </c>
      <c r="T1" s="28"/>
      <c r="U1" s="28"/>
      <c r="V1" s="28"/>
      <c r="W1" s="28"/>
      <c r="AT1" s="30"/>
    </row>
    <row r="2" spans="1:51" s="30" customFormat="1" ht="12.95" customHeight="1">
      <c r="B2" s="141" t="s">
        <v>56</v>
      </c>
      <c r="C2" s="141"/>
      <c r="D2" s="141"/>
      <c r="E2" s="141"/>
      <c r="F2" s="141"/>
      <c r="AQ2" s="129"/>
      <c r="AY2" s="117"/>
    </row>
    <row r="3" spans="1:51" s="30" customFormat="1" ht="12.95" customHeight="1" thickBot="1">
      <c r="B3" s="156" t="s">
        <v>74</v>
      </c>
      <c r="C3" s="156"/>
      <c r="D3" s="141"/>
      <c r="E3" s="141"/>
      <c r="F3" s="141"/>
      <c r="G3" s="28"/>
      <c r="H3" s="28"/>
      <c r="I3" s="28"/>
      <c r="J3" s="28"/>
      <c r="K3" s="28"/>
      <c r="L3" s="28"/>
      <c r="M3" s="28"/>
      <c r="N3" s="28"/>
      <c r="O3" s="28"/>
      <c r="R3" s="118" t="s">
        <v>73</v>
      </c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 t="s">
        <v>209</v>
      </c>
      <c r="AQ3" s="130"/>
      <c r="AR3" s="28"/>
      <c r="AS3" s="118"/>
    </row>
    <row r="4" spans="1:51" s="119" customFormat="1" ht="12.95" customHeight="1" thickBot="1">
      <c r="A4" s="145"/>
      <c r="B4" s="107"/>
      <c r="C4" s="315"/>
      <c r="D4" s="107"/>
      <c r="E4" s="107"/>
      <c r="F4" s="108" t="s">
        <v>1</v>
      </c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  <c r="AI4" s="108"/>
      <c r="AJ4" s="108"/>
      <c r="AK4" s="108"/>
      <c r="AL4" s="108"/>
      <c r="AM4" s="108"/>
      <c r="AN4" s="108"/>
      <c r="AO4" s="108"/>
      <c r="AP4" s="108"/>
      <c r="AQ4" s="142"/>
      <c r="AR4" s="110"/>
    </row>
    <row r="5" spans="1:51" s="2" customFormat="1" ht="12.95" customHeight="1">
      <c r="A5" s="355" t="s">
        <v>2</v>
      </c>
      <c r="B5" s="346" t="s">
        <v>3</v>
      </c>
      <c r="C5" s="346" t="s">
        <v>251</v>
      </c>
      <c r="D5" s="346" t="s">
        <v>4</v>
      </c>
      <c r="E5" s="357" t="s">
        <v>208</v>
      </c>
      <c r="F5" s="322" t="s">
        <v>23</v>
      </c>
      <c r="G5" s="329" t="s">
        <v>5</v>
      </c>
      <c r="H5" s="329"/>
      <c r="I5" s="329"/>
      <c r="J5" s="329"/>
      <c r="K5" s="329"/>
      <c r="L5" s="329"/>
      <c r="M5" s="329"/>
      <c r="N5" s="329"/>
      <c r="O5" s="329"/>
      <c r="P5" s="329"/>
      <c r="Q5" s="329"/>
      <c r="R5" s="329"/>
      <c r="S5" s="329"/>
      <c r="T5" s="329"/>
      <c r="U5" s="329"/>
      <c r="V5" s="329"/>
      <c r="W5" s="329"/>
      <c r="X5" s="329"/>
      <c r="Y5" s="329"/>
      <c r="Z5" s="329"/>
      <c r="AA5" s="329"/>
      <c r="AB5" s="329"/>
      <c r="AC5" s="329"/>
      <c r="AD5" s="329"/>
      <c r="AE5" s="329"/>
      <c r="AF5" s="329"/>
      <c r="AG5" s="329"/>
      <c r="AH5" s="329"/>
      <c r="AI5" s="329"/>
      <c r="AJ5" s="330"/>
      <c r="AK5" s="40"/>
      <c r="AL5" s="40"/>
      <c r="AM5" s="40"/>
      <c r="AN5" s="40"/>
      <c r="AO5" s="40"/>
      <c r="AP5" s="346" t="s">
        <v>6</v>
      </c>
      <c r="AQ5" s="348"/>
      <c r="AR5" s="349"/>
      <c r="AS5" s="119"/>
      <c r="AT5" s="119"/>
    </row>
    <row r="6" spans="1:51" s="2" customFormat="1" ht="12.95" customHeight="1" thickBot="1">
      <c r="A6" s="356"/>
      <c r="B6" s="347"/>
      <c r="C6" s="347"/>
      <c r="D6" s="347"/>
      <c r="E6" s="358"/>
      <c r="F6" s="323"/>
      <c r="G6" s="34"/>
      <c r="H6" s="34"/>
      <c r="I6" s="34" t="s">
        <v>7</v>
      </c>
      <c r="J6" s="34"/>
      <c r="K6" s="35"/>
      <c r="L6" s="34"/>
      <c r="M6" s="34"/>
      <c r="N6" s="34" t="s">
        <v>8</v>
      </c>
      <c r="O6" s="34"/>
      <c r="P6" s="35"/>
      <c r="Q6" s="34"/>
      <c r="R6" s="34"/>
      <c r="S6" s="36" t="s">
        <v>9</v>
      </c>
      <c r="T6" s="34"/>
      <c r="U6" s="35"/>
      <c r="V6" s="34"/>
      <c r="W6" s="34"/>
      <c r="X6" s="36" t="s">
        <v>10</v>
      </c>
      <c r="Y6" s="34"/>
      <c r="Z6" s="35"/>
      <c r="AA6" s="34"/>
      <c r="AB6" s="34"/>
      <c r="AC6" s="36" t="s">
        <v>11</v>
      </c>
      <c r="AD6" s="34"/>
      <c r="AE6" s="35"/>
      <c r="AF6" s="37"/>
      <c r="AG6" s="34"/>
      <c r="AH6" s="34" t="s">
        <v>12</v>
      </c>
      <c r="AI6" s="34"/>
      <c r="AJ6" s="35"/>
      <c r="AK6" s="37"/>
      <c r="AL6" s="34"/>
      <c r="AM6" s="34" t="s">
        <v>13</v>
      </c>
      <c r="AN6" s="34"/>
      <c r="AO6" s="35"/>
      <c r="AP6" s="347"/>
      <c r="AQ6" s="350"/>
      <c r="AR6" s="351"/>
      <c r="AS6" s="119"/>
      <c r="AT6" s="119"/>
    </row>
    <row r="7" spans="1:51" s="2" customFormat="1" ht="12.95" customHeight="1" thickBot="1">
      <c r="A7" s="38"/>
      <c r="B7" s="39"/>
      <c r="C7" s="317"/>
      <c r="D7" s="40"/>
      <c r="E7" s="32"/>
      <c r="F7" s="41"/>
      <c r="G7" s="42" t="s">
        <v>14</v>
      </c>
      <c r="H7" s="42" t="s">
        <v>15</v>
      </c>
      <c r="I7" s="42" t="s">
        <v>16</v>
      </c>
      <c r="J7" s="42" t="s">
        <v>17</v>
      </c>
      <c r="K7" s="43" t="s">
        <v>18</v>
      </c>
      <c r="L7" s="32" t="s">
        <v>14</v>
      </c>
      <c r="M7" s="33" t="s">
        <v>15</v>
      </c>
      <c r="N7" s="33" t="s">
        <v>16</v>
      </c>
      <c r="O7" s="33" t="s">
        <v>17</v>
      </c>
      <c r="P7" s="44" t="s">
        <v>18</v>
      </c>
      <c r="Q7" s="33" t="s">
        <v>14</v>
      </c>
      <c r="R7" s="33" t="s">
        <v>15</v>
      </c>
      <c r="S7" s="33" t="s">
        <v>16</v>
      </c>
      <c r="T7" s="33" t="s">
        <v>17</v>
      </c>
      <c r="U7" s="45" t="s">
        <v>18</v>
      </c>
      <c r="V7" s="32" t="s">
        <v>14</v>
      </c>
      <c r="W7" s="33" t="s">
        <v>15</v>
      </c>
      <c r="X7" s="33" t="s">
        <v>16</v>
      </c>
      <c r="Y7" s="33" t="s">
        <v>17</v>
      </c>
      <c r="Z7" s="44" t="s">
        <v>18</v>
      </c>
      <c r="AA7" s="33" t="s">
        <v>14</v>
      </c>
      <c r="AB7" s="33" t="s">
        <v>15</v>
      </c>
      <c r="AC7" s="33" t="s">
        <v>16</v>
      </c>
      <c r="AD7" s="33" t="s">
        <v>17</v>
      </c>
      <c r="AE7" s="44" t="s">
        <v>18</v>
      </c>
      <c r="AF7" s="42" t="s">
        <v>14</v>
      </c>
      <c r="AG7" s="42" t="s">
        <v>15</v>
      </c>
      <c r="AH7" s="42" t="s">
        <v>16</v>
      </c>
      <c r="AI7" s="42" t="s">
        <v>17</v>
      </c>
      <c r="AJ7" s="46" t="s">
        <v>18</v>
      </c>
      <c r="AK7" s="42" t="s">
        <v>14</v>
      </c>
      <c r="AL7" s="42" t="s">
        <v>15</v>
      </c>
      <c r="AM7" s="42" t="s">
        <v>16</v>
      </c>
      <c r="AN7" s="42" t="s">
        <v>17</v>
      </c>
      <c r="AO7" s="46" t="s">
        <v>18</v>
      </c>
      <c r="AP7" s="352"/>
      <c r="AQ7" s="353"/>
      <c r="AR7" s="354"/>
      <c r="AS7" s="119"/>
      <c r="AT7" s="119"/>
    </row>
    <row r="8" spans="1:51" s="3" customFormat="1" ht="12.95" customHeight="1" thickBot="1">
      <c r="A8" s="326" t="s">
        <v>19</v>
      </c>
      <c r="B8" s="331"/>
      <c r="C8" s="331"/>
      <c r="D8" s="331"/>
      <c r="E8" s="49">
        <f t="shared" ref="E8:AO8" si="0">SUM(E9:E16)</f>
        <v>144</v>
      </c>
      <c r="F8" s="49">
        <f t="shared" si="0"/>
        <v>38</v>
      </c>
      <c r="G8" s="222">
        <f t="shared" si="0"/>
        <v>38</v>
      </c>
      <c r="H8" s="247">
        <f t="shared" si="0"/>
        <v>24</v>
      </c>
      <c r="I8" s="247">
        <f t="shared" si="0"/>
        <v>0</v>
      </c>
      <c r="J8" s="247">
        <f t="shared" si="0"/>
        <v>0</v>
      </c>
      <c r="K8" s="66">
        <f t="shared" si="0"/>
        <v>15</v>
      </c>
      <c r="L8" s="222">
        <f t="shared" si="0"/>
        <v>24</v>
      </c>
      <c r="M8" s="247">
        <f t="shared" si="0"/>
        <v>24</v>
      </c>
      <c r="N8" s="247">
        <f t="shared" si="0"/>
        <v>0</v>
      </c>
      <c r="O8" s="247">
        <f t="shared" si="0"/>
        <v>0</v>
      </c>
      <c r="P8" s="66">
        <f t="shared" si="0"/>
        <v>11</v>
      </c>
      <c r="Q8" s="222">
        <f t="shared" si="0"/>
        <v>12</v>
      </c>
      <c r="R8" s="247">
        <f t="shared" si="0"/>
        <v>8</v>
      </c>
      <c r="S8" s="247">
        <f t="shared" si="0"/>
        <v>4</v>
      </c>
      <c r="T8" s="247">
        <f t="shared" si="0"/>
        <v>0</v>
      </c>
      <c r="U8" s="66">
        <f t="shared" si="0"/>
        <v>9</v>
      </c>
      <c r="V8" s="222">
        <f t="shared" si="0"/>
        <v>5</v>
      </c>
      <c r="W8" s="247">
        <f t="shared" si="0"/>
        <v>5</v>
      </c>
      <c r="X8" s="247">
        <f t="shared" si="0"/>
        <v>0</v>
      </c>
      <c r="Y8" s="247">
        <f t="shared" si="0"/>
        <v>0</v>
      </c>
      <c r="Z8" s="66">
        <f t="shared" si="0"/>
        <v>3</v>
      </c>
      <c r="AA8" s="222">
        <f t="shared" si="0"/>
        <v>0</v>
      </c>
      <c r="AB8" s="247">
        <f t="shared" si="0"/>
        <v>0</v>
      </c>
      <c r="AC8" s="247">
        <f t="shared" si="0"/>
        <v>0</v>
      </c>
      <c r="AD8" s="247">
        <f t="shared" si="0"/>
        <v>0</v>
      </c>
      <c r="AE8" s="66">
        <f t="shared" si="0"/>
        <v>0</v>
      </c>
      <c r="AF8" s="222">
        <f t="shared" si="0"/>
        <v>0</v>
      </c>
      <c r="AG8" s="247">
        <f t="shared" si="0"/>
        <v>0</v>
      </c>
      <c r="AH8" s="247">
        <f t="shared" si="0"/>
        <v>0</v>
      </c>
      <c r="AI8" s="247">
        <f t="shared" si="0"/>
        <v>0</v>
      </c>
      <c r="AJ8" s="66">
        <f t="shared" si="0"/>
        <v>0</v>
      </c>
      <c r="AK8" s="222">
        <f t="shared" si="0"/>
        <v>0</v>
      </c>
      <c r="AL8" s="247">
        <f t="shared" si="0"/>
        <v>0</v>
      </c>
      <c r="AM8" s="247">
        <f t="shared" si="0"/>
        <v>0</v>
      </c>
      <c r="AN8" s="247">
        <f t="shared" si="0"/>
        <v>0</v>
      </c>
      <c r="AO8" s="66">
        <f t="shared" si="0"/>
        <v>0</v>
      </c>
      <c r="AP8" s="51"/>
      <c r="AQ8" s="67"/>
      <c r="AR8" s="52"/>
      <c r="AS8" s="123"/>
      <c r="AT8" s="123"/>
    </row>
    <row r="9" spans="1:51" s="124" customFormat="1" ht="16.5" customHeight="1">
      <c r="A9" s="53" t="s">
        <v>7</v>
      </c>
      <c r="B9" s="225" t="s">
        <v>152</v>
      </c>
      <c r="C9" s="225"/>
      <c r="D9" s="225" t="s">
        <v>36</v>
      </c>
      <c r="E9" s="226">
        <f t="shared" ref="E9:E16" si="1">SUM(G9:AO9)-F9</f>
        <v>28</v>
      </c>
      <c r="F9" s="226">
        <f t="shared" ref="F9:F16" si="2">K9+P9+U9+Z9+AE9+AJ9+AO9</f>
        <v>6</v>
      </c>
      <c r="G9" s="54">
        <v>14</v>
      </c>
      <c r="H9" s="55">
        <v>14</v>
      </c>
      <c r="I9" s="55">
        <v>0</v>
      </c>
      <c r="J9" s="55" t="s">
        <v>58</v>
      </c>
      <c r="K9" s="56">
        <v>6</v>
      </c>
      <c r="L9" s="57"/>
      <c r="M9" s="55"/>
      <c r="N9" s="55"/>
      <c r="O9" s="55"/>
      <c r="P9" s="58"/>
      <c r="Q9" s="54"/>
      <c r="R9" s="55"/>
      <c r="S9" s="55"/>
      <c r="T9" s="55"/>
      <c r="U9" s="56"/>
      <c r="V9" s="57"/>
      <c r="W9" s="55"/>
      <c r="X9" s="55"/>
      <c r="Y9" s="55"/>
      <c r="Z9" s="58"/>
      <c r="AA9" s="54"/>
      <c r="AB9" s="55"/>
      <c r="AC9" s="55"/>
      <c r="AD9" s="55"/>
      <c r="AE9" s="56"/>
      <c r="AF9" s="57"/>
      <c r="AG9" s="55"/>
      <c r="AH9" s="55"/>
      <c r="AI9" s="55"/>
      <c r="AJ9" s="58"/>
      <c r="AK9" s="57"/>
      <c r="AL9" s="55"/>
      <c r="AM9" s="55"/>
      <c r="AN9" s="55"/>
      <c r="AO9" s="58"/>
      <c r="AP9" s="202"/>
      <c r="AQ9" s="203"/>
      <c r="AR9" s="204"/>
      <c r="AS9" s="299"/>
    </row>
    <row r="10" spans="1:51" s="124" customFormat="1" ht="12.95" customHeight="1">
      <c r="A10" s="53" t="s">
        <v>8</v>
      </c>
      <c r="B10" s="227" t="s">
        <v>153</v>
      </c>
      <c r="C10" s="227"/>
      <c r="D10" s="227" t="s">
        <v>35</v>
      </c>
      <c r="E10" s="228">
        <f t="shared" si="1"/>
        <v>28</v>
      </c>
      <c r="F10" s="228">
        <f t="shared" si="2"/>
        <v>6</v>
      </c>
      <c r="G10" s="54"/>
      <c r="H10" s="55"/>
      <c r="I10" s="55"/>
      <c r="J10" s="55"/>
      <c r="K10" s="56"/>
      <c r="L10" s="57">
        <v>14</v>
      </c>
      <c r="M10" s="55">
        <v>14</v>
      </c>
      <c r="N10" s="55">
        <v>0</v>
      </c>
      <c r="O10" s="55" t="s">
        <v>25</v>
      </c>
      <c r="P10" s="58">
        <v>6</v>
      </c>
      <c r="Q10" s="54"/>
      <c r="R10" s="55"/>
      <c r="S10" s="55"/>
      <c r="T10" s="55"/>
      <c r="U10" s="56"/>
      <c r="V10" s="57"/>
      <c r="W10" s="55"/>
      <c r="X10" s="55"/>
      <c r="Y10" s="55"/>
      <c r="Z10" s="58"/>
      <c r="AA10" s="54"/>
      <c r="AB10" s="55"/>
      <c r="AC10" s="55"/>
      <c r="AD10" s="55"/>
      <c r="AE10" s="56"/>
      <c r="AF10" s="57"/>
      <c r="AG10" s="55"/>
      <c r="AH10" s="55"/>
      <c r="AI10" s="55"/>
      <c r="AJ10" s="58"/>
      <c r="AK10" s="57"/>
      <c r="AL10" s="55"/>
      <c r="AM10" s="55"/>
      <c r="AN10" s="55"/>
      <c r="AO10" s="58"/>
      <c r="AP10" s="59">
        <v>1</v>
      </c>
      <c r="AQ10" s="60"/>
      <c r="AR10" s="61"/>
      <c r="AS10" s="300" t="s">
        <v>36</v>
      </c>
    </row>
    <row r="11" spans="1:51" s="124" customFormat="1" ht="12.95" customHeight="1">
      <c r="A11" s="53" t="s">
        <v>9</v>
      </c>
      <c r="B11" s="227" t="s">
        <v>154</v>
      </c>
      <c r="C11" s="227"/>
      <c r="D11" s="227" t="s">
        <v>39</v>
      </c>
      <c r="E11" s="228">
        <f t="shared" si="1"/>
        <v>20</v>
      </c>
      <c r="F11" s="228">
        <f t="shared" si="2"/>
        <v>5</v>
      </c>
      <c r="G11" s="9">
        <v>10</v>
      </c>
      <c r="H11" s="6">
        <v>10</v>
      </c>
      <c r="I11" s="6">
        <v>0</v>
      </c>
      <c r="J11" s="6" t="s">
        <v>25</v>
      </c>
      <c r="K11" s="10">
        <v>5</v>
      </c>
      <c r="L11" s="5"/>
      <c r="M11" s="6"/>
      <c r="N11" s="6"/>
      <c r="O11" s="6"/>
      <c r="P11" s="7"/>
      <c r="Q11" s="9"/>
      <c r="R11" s="6"/>
      <c r="S11" s="6"/>
      <c r="T11" s="6"/>
      <c r="U11" s="10"/>
      <c r="V11" s="5"/>
      <c r="W11" s="6"/>
      <c r="X11" s="6"/>
      <c r="Y11" s="6"/>
      <c r="Z11" s="7"/>
      <c r="AA11" s="9"/>
      <c r="AB11" s="6"/>
      <c r="AC11" s="6"/>
      <c r="AD11" s="6"/>
      <c r="AE11" s="10"/>
      <c r="AF11" s="5"/>
      <c r="AG11" s="6"/>
      <c r="AH11" s="6"/>
      <c r="AI11" s="6"/>
      <c r="AJ11" s="7"/>
      <c r="AK11" s="5"/>
      <c r="AL11" s="6"/>
      <c r="AM11" s="6"/>
      <c r="AN11" s="6"/>
      <c r="AO11" s="7"/>
      <c r="AP11" s="133"/>
      <c r="AQ11" s="8"/>
      <c r="AR11" s="164"/>
      <c r="AS11" s="300"/>
    </row>
    <row r="12" spans="1:51" s="124" customFormat="1" ht="12.95" customHeight="1">
      <c r="A12" s="53" t="s">
        <v>10</v>
      </c>
      <c r="B12" s="227" t="s">
        <v>155</v>
      </c>
      <c r="C12" s="227"/>
      <c r="D12" s="227" t="s">
        <v>37</v>
      </c>
      <c r="E12" s="228">
        <f t="shared" si="1"/>
        <v>20</v>
      </c>
      <c r="F12" s="228">
        <f t="shared" si="2"/>
        <v>5</v>
      </c>
      <c r="G12" s="9"/>
      <c r="H12" s="6"/>
      <c r="I12" s="6"/>
      <c r="J12" s="6"/>
      <c r="K12" s="10"/>
      <c r="L12" s="5">
        <v>10</v>
      </c>
      <c r="M12" s="6">
        <v>10</v>
      </c>
      <c r="N12" s="6">
        <v>0</v>
      </c>
      <c r="O12" s="6" t="s">
        <v>25</v>
      </c>
      <c r="P12" s="7">
        <v>5</v>
      </c>
      <c r="Q12" s="9"/>
      <c r="R12" s="6"/>
      <c r="S12" s="6"/>
      <c r="T12" s="6"/>
      <c r="U12" s="10"/>
      <c r="V12" s="5"/>
      <c r="W12" s="6"/>
      <c r="X12" s="6"/>
      <c r="Y12" s="6"/>
      <c r="Z12" s="7"/>
      <c r="AA12" s="9"/>
      <c r="AB12" s="6"/>
      <c r="AC12" s="6"/>
      <c r="AD12" s="6"/>
      <c r="AE12" s="10"/>
      <c r="AF12" s="5"/>
      <c r="AG12" s="6"/>
      <c r="AH12" s="6"/>
      <c r="AI12" s="6"/>
      <c r="AJ12" s="7"/>
      <c r="AK12" s="5"/>
      <c r="AL12" s="6"/>
      <c r="AM12" s="6"/>
      <c r="AN12" s="6"/>
      <c r="AO12" s="7"/>
      <c r="AP12" s="126">
        <v>3</v>
      </c>
      <c r="AQ12" s="8"/>
      <c r="AR12" s="164"/>
      <c r="AS12" s="291" t="s">
        <v>39</v>
      </c>
    </row>
    <row r="13" spans="1:51" s="4" customFormat="1" ht="12.75">
      <c r="A13" s="53" t="s">
        <v>11</v>
      </c>
      <c r="B13" s="227" t="s">
        <v>156</v>
      </c>
      <c r="C13" s="227"/>
      <c r="D13" s="227" t="s">
        <v>38</v>
      </c>
      <c r="E13" s="228">
        <f t="shared" si="1"/>
        <v>16</v>
      </c>
      <c r="F13" s="228">
        <f t="shared" si="2"/>
        <v>6</v>
      </c>
      <c r="G13" s="9"/>
      <c r="H13" s="6"/>
      <c r="I13" s="6"/>
      <c r="J13" s="6"/>
      <c r="K13" s="10"/>
      <c r="L13" s="5"/>
      <c r="M13" s="6"/>
      <c r="N13" s="6"/>
      <c r="O13" s="6"/>
      <c r="P13" s="7"/>
      <c r="Q13" s="9">
        <v>8</v>
      </c>
      <c r="R13" s="6">
        <v>8</v>
      </c>
      <c r="S13" s="6">
        <v>0</v>
      </c>
      <c r="T13" s="6" t="s">
        <v>25</v>
      </c>
      <c r="U13" s="10">
        <v>6</v>
      </c>
      <c r="V13" s="5"/>
      <c r="W13" s="6"/>
      <c r="X13" s="6"/>
      <c r="Y13" s="6"/>
      <c r="Z13" s="7"/>
      <c r="AA13" s="9"/>
      <c r="AB13" s="6"/>
      <c r="AC13" s="6"/>
      <c r="AD13" s="6"/>
      <c r="AE13" s="10"/>
      <c r="AF13" s="5"/>
      <c r="AG13" s="6"/>
      <c r="AH13" s="6"/>
      <c r="AI13" s="6"/>
      <c r="AJ13" s="7"/>
      <c r="AK13" s="5"/>
      <c r="AL13" s="6"/>
      <c r="AM13" s="6"/>
      <c r="AN13" s="6"/>
      <c r="AO13" s="7"/>
      <c r="AP13" s="149" t="s">
        <v>228</v>
      </c>
      <c r="AQ13" s="62"/>
      <c r="AR13" s="164"/>
      <c r="AS13" s="301" t="s">
        <v>71</v>
      </c>
      <c r="AT13" s="124"/>
    </row>
    <row r="14" spans="1:51" s="4" customFormat="1" ht="24.75" customHeight="1">
      <c r="A14" s="53" t="s">
        <v>12</v>
      </c>
      <c r="B14" s="227" t="s">
        <v>157</v>
      </c>
      <c r="C14" s="227"/>
      <c r="D14" s="227" t="s">
        <v>227</v>
      </c>
      <c r="E14" s="228">
        <f t="shared" si="1"/>
        <v>8</v>
      </c>
      <c r="F14" s="228">
        <f t="shared" si="2"/>
        <v>3</v>
      </c>
      <c r="G14" s="9"/>
      <c r="H14" s="6"/>
      <c r="I14" s="6"/>
      <c r="J14" s="6"/>
      <c r="K14" s="10"/>
      <c r="L14" s="5"/>
      <c r="M14" s="6"/>
      <c r="N14" s="6"/>
      <c r="O14" s="6"/>
      <c r="P14" s="7"/>
      <c r="Q14" s="9">
        <v>4</v>
      </c>
      <c r="R14" s="6">
        <v>0</v>
      </c>
      <c r="S14" s="6">
        <v>4</v>
      </c>
      <c r="T14" s="6" t="s">
        <v>58</v>
      </c>
      <c r="U14" s="10">
        <v>3</v>
      </c>
      <c r="V14" s="5"/>
      <c r="W14" s="6"/>
      <c r="X14" s="6"/>
      <c r="Y14" s="6"/>
      <c r="Z14" s="7"/>
      <c r="AA14" s="9"/>
      <c r="AB14" s="6"/>
      <c r="AC14" s="6"/>
      <c r="AD14" s="6"/>
      <c r="AE14" s="10"/>
      <c r="AF14" s="5"/>
      <c r="AG14" s="6"/>
      <c r="AH14" s="6"/>
      <c r="AI14" s="6"/>
      <c r="AJ14" s="7"/>
      <c r="AK14" s="5"/>
      <c r="AL14" s="6"/>
      <c r="AM14" s="6"/>
      <c r="AN14" s="6"/>
      <c r="AO14" s="7"/>
      <c r="AP14" s="127">
        <v>2</v>
      </c>
      <c r="AQ14" s="62"/>
      <c r="AR14" s="165"/>
      <c r="AS14" s="291" t="s">
        <v>35</v>
      </c>
      <c r="AT14" s="124"/>
    </row>
    <row r="15" spans="1:51" s="4" customFormat="1" ht="12.95" customHeight="1">
      <c r="A15" s="53" t="s">
        <v>13</v>
      </c>
      <c r="B15" s="227" t="s">
        <v>158</v>
      </c>
      <c r="C15" s="227"/>
      <c r="D15" s="227" t="s">
        <v>41</v>
      </c>
      <c r="E15" s="228">
        <f t="shared" si="1"/>
        <v>10</v>
      </c>
      <c r="F15" s="228">
        <f t="shared" si="2"/>
        <v>3</v>
      </c>
      <c r="G15" s="11"/>
      <c r="H15" s="12"/>
      <c r="I15" s="12"/>
      <c r="J15" s="12"/>
      <c r="K15" s="13"/>
      <c r="L15" s="14"/>
      <c r="M15" s="12"/>
      <c r="N15" s="12"/>
      <c r="O15" s="12"/>
      <c r="P15" s="15"/>
      <c r="Q15" s="11"/>
      <c r="R15" s="12"/>
      <c r="S15" s="12"/>
      <c r="T15" s="12"/>
      <c r="U15" s="13"/>
      <c r="V15" s="14">
        <v>5</v>
      </c>
      <c r="W15" s="12">
        <v>5</v>
      </c>
      <c r="X15" s="12">
        <v>0</v>
      </c>
      <c r="Y15" s="12" t="s">
        <v>25</v>
      </c>
      <c r="Z15" s="15">
        <v>3</v>
      </c>
      <c r="AA15" s="11"/>
      <c r="AB15" s="12"/>
      <c r="AC15" s="12"/>
      <c r="AD15" s="12"/>
      <c r="AE15" s="13"/>
      <c r="AF15" s="14"/>
      <c r="AG15" s="12"/>
      <c r="AH15" s="12"/>
      <c r="AI15" s="12"/>
      <c r="AJ15" s="15"/>
      <c r="AK15" s="14"/>
      <c r="AL15" s="12"/>
      <c r="AM15" s="12"/>
      <c r="AN15" s="12"/>
      <c r="AO15" s="15"/>
      <c r="AP15" s="127">
        <v>6</v>
      </c>
      <c r="AQ15" s="62"/>
      <c r="AR15" s="165"/>
      <c r="AS15" s="291" t="s">
        <v>40</v>
      </c>
      <c r="AT15" s="124"/>
    </row>
    <row r="16" spans="1:51" s="4" customFormat="1" ht="12.95" customHeight="1" thickBot="1">
      <c r="A16" s="53" t="s">
        <v>112</v>
      </c>
      <c r="B16" s="229" t="s">
        <v>159</v>
      </c>
      <c r="C16" s="229"/>
      <c r="D16" s="229" t="s">
        <v>24</v>
      </c>
      <c r="E16" s="230">
        <f t="shared" si="1"/>
        <v>14</v>
      </c>
      <c r="F16" s="230">
        <f t="shared" si="2"/>
        <v>4</v>
      </c>
      <c r="G16" s="11">
        <v>14</v>
      </c>
      <c r="H16" s="12">
        <v>0</v>
      </c>
      <c r="I16" s="12">
        <v>0</v>
      </c>
      <c r="J16" s="12" t="s">
        <v>58</v>
      </c>
      <c r="K16" s="13">
        <v>4</v>
      </c>
      <c r="L16" s="14"/>
      <c r="M16" s="12"/>
      <c r="N16" s="12"/>
      <c r="O16" s="12"/>
      <c r="P16" s="15"/>
      <c r="Q16" s="11"/>
      <c r="R16" s="12"/>
      <c r="S16" s="12"/>
      <c r="T16" s="12"/>
      <c r="U16" s="13"/>
      <c r="V16" s="14"/>
      <c r="W16" s="12"/>
      <c r="X16" s="12"/>
      <c r="Y16" s="12"/>
      <c r="Z16" s="15"/>
      <c r="AA16" s="11"/>
      <c r="AB16" s="12"/>
      <c r="AC16" s="12"/>
      <c r="AD16" s="12"/>
      <c r="AE16" s="13"/>
      <c r="AF16" s="14"/>
      <c r="AG16" s="12"/>
      <c r="AH16" s="12"/>
      <c r="AI16" s="12"/>
      <c r="AJ16" s="15"/>
      <c r="AK16" s="14"/>
      <c r="AL16" s="12"/>
      <c r="AM16" s="12"/>
      <c r="AN16" s="12"/>
      <c r="AO16" s="15"/>
      <c r="AP16" s="127"/>
      <c r="AQ16" s="62"/>
      <c r="AR16" s="165"/>
      <c r="AS16" s="302"/>
      <c r="AT16" s="124"/>
    </row>
    <row r="17" spans="1:46" s="2" customFormat="1" ht="12.95" customHeight="1" thickBot="1">
      <c r="A17" s="326" t="s">
        <v>20</v>
      </c>
      <c r="B17" s="332"/>
      <c r="C17" s="332"/>
      <c r="D17" s="332"/>
      <c r="E17" s="64">
        <f t="shared" ref="E17:AO17" si="3">SUM(E18:E25)</f>
        <v>80</v>
      </c>
      <c r="F17" s="65">
        <f t="shared" si="3"/>
        <v>17</v>
      </c>
      <c r="G17" s="223">
        <f t="shared" si="3"/>
        <v>10</v>
      </c>
      <c r="H17" s="247">
        <f t="shared" si="3"/>
        <v>0</v>
      </c>
      <c r="I17" s="247">
        <f t="shared" si="3"/>
        <v>0</v>
      </c>
      <c r="J17" s="247">
        <f t="shared" si="3"/>
        <v>0</v>
      </c>
      <c r="K17" s="223">
        <f t="shared" si="3"/>
        <v>2</v>
      </c>
      <c r="L17" s="222">
        <f t="shared" si="3"/>
        <v>5</v>
      </c>
      <c r="M17" s="247">
        <f t="shared" si="3"/>
        <v>5</v>
      </c>
      <c r="N17" s="247">
        <f t="shared" si="3"/>
        <v>0</v>
      </c>
      <c r="O17" s="247">
        <f t="shared" si="3"/>
        <v>0</v>
      </c>
      <c r="P17" s="69">
        <f t="shared" si="3"/>
        <v>2</v>
      </c>
      <c r="Q17" s="223">
        <f t="shared" si="3"/>
        <v>8</v>
      </c>
      <c r="R17" s="247">
        <f t="shared" si="3"/>
        <v>0</v>
      </c>
      <c r="S17" s="247">
        <f t="shared" si="3"/>
        <v>0</v>
      </c>
      <c r="T17" s="247">
        <f t="shared" si="3"/>
        <v>0</v>
      </c>
      <c r="U17" s="223">
        <f t="shared" si="3"/>
        <v>2</v>
      </c>
      <c r="V17" s="222">
        <f t="shared" si="3"/>
        <v>4</v>
      </c>
      <c r="W17" s="247">
        <f t="shared" si="3"/>
        <v>4</v>
      </c>
      <c r="X17" s="247">
        <f t="shared" si="3"/>
        <v>0</v>
      </c>
      <c r="Y17" s="247">
        <f t="shared" si="3"/>
        <v>0</v>
      </c>
      <c r="Z17" s="69">
        <f t="shared" si="3"/>
        <v>2</v>
      </c>
      <c r="AA17" s="223">
        <f t="shared" si="3"/>
        <v>15</v>
      </c>
      <c r="AB17" s="247">
        <f t="shared" si="3"/>
        <v>4</v>
      </c>
      <c r="AC17" s="247">
        <f t="shared" si="3"/>
        <v>5</v>
      </c>
      <c r="AD17" s="247">
        <f t="shared" si="3"/>
        <v>0</v>
      </c>
      <c r="AE17" s="223">
        <f t="shared" si="3"/>
        <v>5</v>
      </c>
      <c r="AF17" s="222">
        <f t="shared" si="3"/>
        <v>10</v>
      </c>
      <c r="AG17" s="247">
        <f t="shared" si="3"/>
        <v>10</v>
      </c>
      <c r="AH17" s="247">
        <f t="shared" si="3"/>
        <v>0</v>
      </c>
      <c r="AI17" s="247">
        <f t="shared" si="3"/>
        <v>0</v>
      </c>
      <c r="AJ17" s="69">
        <f t="shared" si="3"/>
        <v>4</v>
      </c>
      <c r="AK17" s="222">
        <f t="shared" si="3"/>
        <v>0</v>
      </c>
      <c r="AL17" s="247">
        <f t="shared" si="3"/>
        <v>0</v>
      </c>
      <c r="AM17" s="247">
        <f t="shared" si="3"/>
        <v>0</v>
      </c>
      <c r="AN17" s="247">
        <f t="shared" si="3"/>
        <v>0</v>
      </c>
      <c r="AO17" s="69">
        <f t="shared" si="3"/>
        <v>0</v>
      </c>
      <c r="AP17" s="66"/>
      <c r="AQ17" s="67"/>
      <c r="AR17" s="69"/>
      <c r="AS17" s="163"/>
      <c r="AT17" s="119"/>
    </row>
    <row r="18" spans="1:46" s="119" customFormat="1" ht="12.95" customHeight="1">
      <c r="A18" s="70" t="s">
        <v>113</v>
      </c>
      <c r="B18" s="225" t="s">
        <v>160</v>
      </c>
      <c r="C18" s="225"/>
      <c r="D18" s="225" t="s">
        <v>63</v>
      </c>
      <c r="E18" s="226">
        <f t="shared" ref="E18:E25" si="4">SUM(G18:AO18)-F18</f>
        <v>10</v>
      </c>
      <c r="F18" s="226">
        <f t="shared" ref="F18:F25" si="5">K18+P18+U18+Z18+AE18+AJ18+AO18</f>
        <v>2</v>
      </c>
      <c r="G18" s="16">
        <v>10</v>
      </c>
      <c r="H18" s="17">
        <v>0</v>
      </c>
      <c r="I18" s="17">
        <v>0</v>
      </c>
      <c r="J18" s="17" t="s">
        <v>58</v>
      </c>
      <c r="K18" s="18">
        <v>2</v>
      </c>
      <c r="L18" s="19"/>
      <c r="M18" s="17"/>
      <c r="N18" s="17"/>
      <c r="O18" s="17"/>
      <c r="P18" s="71"/>
      <c r="Q18" s="16"/>
      <c r="R18" s="17"/>
      <c r="S18" s="17"/>
      <c r="T18" s="17"/>
      <c r="U18" s="18"/>
      <c r="V18" s="19"/>
      <c r="W18" s="17"/>
      <c r="X18" s="17"/>
      <c r="Y18" s="17"/>
      <c r="Z18" s="20"/>
      <c r="AA18" s="16"/>
      <c r="AB18" s="17"/>
      <c r="AC18" s="17"/>
      <c r="AD18" s="17"/>
      <c r="AE18" s="18"/>
      <c r="AF18" s="19"/>
      <c r="AG18" s="17"/>
      <c r="AH18" s="17"/>
      <c r="AI18" s="17"/>
      <c r="AJ18" s="20"/>
      <c r="AK18" s="19"/>
      <c r="AL18" s="17"/>
      <c r="AM18" s="17"/>
      <c r="AN18" s="17"/>
      <c r="AO18" s="20"/>
      <c r="AP18" s="308"/>
      <c r="AQ18" s="174"/>
      <c r="AR18" s="98"/>
      <c r="AS18" s="289"/>
    </row>
    <row r="19" spans="1:46" s="119" customFormat="1" ht="12.95" customHeight="1">
      <c r="A19" s="70" t="s">
        <v>114</v>
      </c>
      <c r="B19" s="227" t="s">
        <v>161</v>
      </c>
      <c r="C19" s="227"/>
      <c r="D19" s="227" t="s">
        <v>62</v>
      </c>
      <c r="E19" s="228">
        <f t="shared" si="4"/>
        <v>10</v>
      </c>
      <c r="F19" s="228">
        <f t="shared" si="5"/>
        <v>2</v>
      </c>
      <c r="G19" s="16"/>
      <c r="H19" s="17"/>
      <c r="I19" s="17"/>
      <c r="J19" s="17"/>
      <c r="K19" s="18"/>
      <c r="L19" s="19">
        <v>5</v>
      </c>
      <c r="M19" s="17">
        <v>5</v>
      </c>
      <c r="N19" s="17">
        <v>0</v>
      </c>
      <c r="O19" s="17" t="s">
        <v>58</v>
      </c>
      <c r="P19" s="20">
        <v>2</v>
      </c>
      <c r="Q19" s="16"/>
      <c r="R19" s="17"/>
      <c r="S19" s="17"/>
      <c r="T19" s="17"/>
      <c r="U19" s="18"/>
      <c r="V19" s="19"/>
      <c r="W19" s="17"/>
      <c r="X19" s="17"/>
      <c r="Y19" s="17"/>
      <c r="Z19" s="20"/>
      <c r="AA19" s="16"/>
      <c r="AB19" s="17"/>
      <c r="AC19" s="17"/>
      <c r="AD19" s="17"/>
      <c r="AE19" s="18"/>
      <c r="AF19" s="19"/>
      <c r="AG19" s="17"/>
      <c r="AH19" s="17"/>
      <c r="AI19" s="17"/>
      <c r="AJ19" s="20"/>
      <c r="AK19" s="19"/>
      <c r="AL19" s="17"/>
      <c r="AM19" s="17"/>
      <c r="AN19" s="17"/>
      <c r="AO19" s="20"/>
      <c r="AP19" s="72">
        <v>9</v>
      </c>
      <c r="AQ19" s="122"/>
      <c r="AR19" s="152"/>
      <c r="AS19" s="291" t="s">
        <v>63</v>
      </c>
    </row>
    <row r="20" spans="1:46" s="119" customFormat="1" ht="12.75" customHeight="1">
      <c r="A20" s="70" t="s">
        <v>115</v>
      </c>
      <c r="B20" s="227" t="s">
        <v>162</v>
      </c>
      <c r="C20" s="227"/>
      <c r="D20" s="227" t="s">
        <v>42</v>
      </c>
      <c r="E20" s="228">
        <f t="shared" si="4"/>
        <v>8</v>
      </c>
      <c r="F20" s="228">
        <f t="shared" si="5"/>
        <v>2</v>
      </c>
      <c r="G20" s="21"/>
      <c r="H20" s="22"/>
      <c r="I20" s="22"/>
      <c r="J20" s="22"/>
      <c r="K20" s="23"/>
      <c r="L20" s="24"/>
      <c r="M20" s="22"/>
      <c r="N20" s="22"/>
      <c r="O20" s="22"/>
      <c r="P20" s="25"/>
      <c r="Q20" s="24">
        <v>8</v>
      </c>
      <c r="R20" s="22">
        <v>0</v>
      </c>
      <c r="S20" s="22">
        <v>0</v>
      </c>
      <c r="T20" s="22" t="s">
        <v>58</v>
      </c>
      <c r="U20" s="25">
        <v>2</v>
      </c>
      <c r="V20" s="24"/>
      <c r="W20" s="22"/>
      <c r="X20" s="22"/>
      <c r="Y20" s="22"/>
      <c r="Z20" s="25"/>
      <c r="AA20" s="21"/>
      <c r="AB20" s="22"/>
      <c r="AC20" s="22"/>
      <c r="AD20" s="22"/>
      <c r="AE20" s="23"/>
      <c r="AF20" s="24"/>
      <c r="AG20" s="22"/>
      <c r="AH20" s="22"/>
      <c r="AI20" s="22"/>
      <c r="AJ20" s="25"/>
      <c r="AK20" s="24"/>
      <c r="AL20" s="22"/>
      <c r="AM20" s="22"/>
      <c r="AN20" s="22"/>
      <c r="AO20" s="25"/>
      <c r="AP20" s="134"/>
      <c r="AQ20" s="73"/>
      <c r="AR20" s="166"/>
      <c r="AS20" s="291"/>
    </row>
    <row r="21" spans="1:46" s="119" customFormat="1" ht="12.95" customHeight="1">
      <c r="A21" s="70" t="s">
        <v>116</v>
      </c>
      <c r="B21" s="227" t="s">
        <v>163</v>
      </c>
      <c r="C21" s="227"/>
      <c r="D21" s="227" t="s">
        <v>49</v>
      </c>
      <c r="E21" s="228">
        <f t="shared" si="4"/>
        <v>8</v>
      </c>
      <c r="F21" s="228">
        <f t="shared" si="5"/>
        <v>2</v>
      </c>
      <c r="G21" s="21"/>
      <c r="H21" s="22"/>
      <c r="I21" s="22"/>
      <c r="J21" s="22"/>
      <c r="K21" s="23"/>
      <c r="L21" s="24"/>
      <c r="M21" s="22"/>
      <c r="N21" s="22"/>
      <c r="O21" s="23"/>
      <c r="P21" s="20"/>
      <c r="Q21" s="21"/>
      <c r="R21" s="22"/>
      <c r="S21" s="22"/>
      <c r="T21" s="22"/>
      <c r="U21" s="23"/>
      <c r="V21" s="19">
        <v>4</v>
      </c>
      <c r="W21" s="22">
        <v>4</v>
      </c>
      <c r="X21" s="22">
        <v>0</v>
      </c>
      <c r="Y21" s="22" t="s">
        <v>58</v>
      </c>
      <c r="Z21" s="20">
        <v>2</v>
      </c>
      <c r="AA21" s="21"/>
      <c r="AB21" s="22"/>
      <c r="AC21" s="22"/>
      <c r="AD21" s="22"/>
      <c r="AE21" s="23"/>
      <c r="AF21" s="24"/>
      <c r="AG21" s="22"/>
      <c r="AH21" s="22"/>
      <c r="AI21" s="22"/>
      <c r="AJ21" s="25"/>
      <c r="AK21" s="24"/>
      <c r="AL21" s="22"/>
      <c r="AM21" s="22"/>
      <c r="AN21" s="22"/>
      <c r="AO21" s="25"/>
      <c r="AP21" s="134">
        <v>11</v>
      </c>
      <c r="AQ21" s="73"/>
      <c r="AR21" s="166"/>
      <c r="AS21" s="291" t="s">
        <v>42</v>
      </c>
    </row>
    <row r="22" spans="1:46" s="119" customFormat="1" ht="12.95" customHeight="1">
      <c r="A22" s="70" t="s">
        <v>117</v>
      </c>
      <c r="B22" s="227" t="s">
        <v>164</v>
      </c>
      <c r="C22" s="227"/>
      <c r="D22" s="227" t="s">
        <v>229</v>
      </c>
      <c r="E22" s="228">
        <f t="shared" si="4"/>
        <v>14</v>
      </c>
      <c r="F22" s="228">
        <f t="shared" si="5"/>
        <v>3</v>
      </c>
      <c r="G22" s="21"/>
      <c r="H22" s="22"/>
      <c r="I22" s="22"/>
      <c r="J22" s="22"/>
      <c r="K22" s="23"/>
      <c r="L22" s="24"/>
      <c r="M22" s="22"/>
      <c r="N22" s="22"/>
      <c r="O22" s="22"/>
      <c r="P22" s="20"/>
      <c r="Q22" s="21"/>
      <c r="R22" s="22"/>
      <c r="S22" s="22"/>
      <c r="T22" s="22"/>
      <c r="U22" s="23"/>
      <c r="V22" s="24"/>
      <c r="W22" s="22"/>
      <c r="X22" s="22"/>
      <c r="Y22" s="22"/>
      <c r="Z22" s="25"/>
      <c r="AA22" s="24">
        <v>10</v>
      </c>
      <c r="AB22" s="22">
        <v>4</v>
      </c>
      <c r="AC22" s="22">
        <v>0</v>
      </c>
      <c r="AD22" s="22" t="s">
        <v>58</v>
      </c>
      <c r="AE22" s="25">
        <v>3</v>
      </c>
      <c r="AF22" s="24"/>
      <c r="AG22" s="22"/>
      <c r="AH22" s="22"/>
      <c r="AI22" s="22"/>
      <c r="AJ22" s="25"/>
      <c r="AK22" s="24"/>
      <c r="AL22" s="22"/>
      <c r="AM22" s="22"/>
      <c r="AN22" s="22"/>
      <c r="AO22" s="25"/>
      <c r="AP22" s="134"/>
      <c r="AQ22" s="73"/>
      <c r="AR22" s="166"/>
      <c r="AS22" s="291"/>
    </row>
    <row r="23" spans="1:46" s="123" customFormat="1" ht="12.95" customHeight="1">
      <c r="A23" s="70" t="s">
        <v>118</v>
      </c>
      <c r="B23" s="227" t="s">
        <v>165</v>
      </c>
      <c r="C23" s="227"/>
      <c r="D23" s="227" t="s">
        <v>26</v>
      </c>
      <c r="E23" s="228">
        <f t="shared" si="4"/>
        <v>10</v>
      </c>
      <c r="F23" s="228">
        <f t="shared" si="5"/>
        <v>2</v>
      </c>
      <c r="G23" s="21"/>
      <c r="H23" s="22"/>
      <c r="I23" s="22"/>
      <c r="J23" s="22"/>
      <c r="K23" s="23"/>
      <c r="L23" s="24"/>
      <c r="M23" s="22"/>
      <c r="N23" s="22"/>
      <c r="O23" s="22"/>
      <c r="P23" s="25"/>
      <c r="Q23" s="21"/>
      <c r="R23" s="22"/>
      <c r="S23" s="22"/>
      <c r="T23" s="22"/>
      <c r="U23" s="23"/>
      <c r="V23" s="24"/>
      <c r="W23" s="22"/>
      <c r="X23" s="22"/>
      <c r="Y23" s="22"/>
      <c r="Z23" s="25"/>
      <c r="AA23" s="21">
        <v>5</v>
      </c>
      <c r="AB23" s="22">
        <v>0</v>
      </c>
      <c r="AC23" s="22">
        <v>5</v>
      </c>
      <c r="AD23" s="22" t="s">
        <v>58</v>
      </c>
      <c r="AE23" s="23">
        <v>2</v>
      </c>
      <c r="AF23" s="24"/>
      <c r="AG23" s="22"/>
      <c r="AH23" s="22"/>
      <c r="AI23" s="22"/>
      <c r="AJ23" s="25"/>
      <c r="AK23" s="24"/>
      <c r="AL23" s="22"/>
      <c r="AM23" s="22"/>
      <c r="AN23" s="22"/>
      <c r="AO23" s="25"/>
      <c r="AP23" s="134">
        <v>25</v>
      </c>
      <c r="AQ23" s="73"/>
      <c r="AR23" s="166"/>
      <c r="AS23" s="291" t="s">
        <v>59</v>
      </c>
    </row>
    <row r="24" spans="1:46" s="119" customFormat="1" ht="12.95" customHeight="1">
      <c r="A24" s="70" t="s">
        <v>119</v>
      </c>
      <c r="B24" s="227" t="s">
        <v>166</v>
      </c>
      <c r="C24" s="227"/>
      <c r="D24" s="227" t="s">
        <v>48</v>
      </c>
      <c r="E24" s="228">
        <f t="shared" si="4"/>
        <v>10</v>
      </c>
      <c r="F24" s="228">
        <f t="shared" si="5"/>
        <v>2</v>
      </c>
      <c r="G24" s="21"/>
      <c r="H24" s="22"/>
      <c r="I24" s="22"/>
      <c r="J24" s="22"/>
      <c r="K24" s="23"/>
      <c r="L24" s="24"/>
      <c r="M24" s="22"/>
      <c r="N24" s="22"/>
      <c r="O24" s="22"/>
      <c r="P24" s="25"/>
      <c r="Q24" s="21"/>
      <c r="R24" s="22"/>
      <c r="S24" s="22"/>
      <c r="T24" s="22"/>
      <c r="U24" s="23"/>
      <c r="V24" s="24"/>
      <c r="W24" s="22"/>
      <c r="X24" s="22"/>
      <c r="Y24" s="22"/>
      <c r="Z24" s="25"/>
      <c r="AA24" s="21"/>
      <c r="AB24" s="22"/>
      <c r="AC24" s="22"/>
      <c r="AD24" s="22"/>
      <c r="AE24" s="23"/>
      <c r="AF24" s="24">
        <v>10</v>
      </c>
      <c r="AG24" s="22">
        <v>0</v>
      </c>
      <c r="AH24" s="22">
        <v>0</v>
      </c>
      <c r="AI24" s="22" t="s">
        <v>58</v>
      </c>
      <c r="AJ24" s="25">
        <v>2</v>
      </c>
      <c r="AK24" s="24"/>
      <c r="AL24" s="22"/>
      <c r="AM24" s="22"/>
      <c r="AN24" s="22"/>
      <c r="AO24" s="25"/>
      <c r="AP24" s="134"/>
      <c r="AQ24" s="73"/>
      <c r="AR24" s="166"/>
      <c r="AS24" s="290"/>
    </row>
    <row r="25" spans="1:46" s="119" customFormat="1" ht="12.95" customHeight="1" thickBot="1">
      <c r="A25" s="70" t="s">
        <v>120</v>
      </c>
      <c r="B25" s="229" t="s">
        <v>167</v>
      </c>
      <c r="C25" s="229"/>
      <c r="D25" s="229" t="s">
        <v>230</v>
      </c>
      <c r="E25" s="230">
        <f t="shared" si="4"/>
        <v>10</v>
      </c>
      <c r="F25" s="230">
        <f t="shared" si="5"/>
        <v>2</v>
      </c>
      <c r="G25" s="21"/>
      <c r="H25" s="22"/>
      <c r="I25" s="22"/>
      <c r="J25" s="22"/>
      <c r="K25" s="23"/>
      <c r="L25" s="24"/>
      <c r="M25" s="22"/>
      <c r="N25" s="22"/>
      <c r="O25" s="22"/>
      <c r="P25" s="25"/>
      <c r="Q25" s="21"/>
      <c r="R25" s="22"/>
      <c r="S25" s="22"/>
      <c r="T25" s="22"/>
      <c r="U25" s="23"/>
      <c r="V25" s="24"/>
      <c r="W25" s="22"/>
      <c r="X25" s="22"/>
      <c r="Y25" s="22"/>
      <c r="Z25" s="25"/>
      <c r="AA25" s="21"/>
      <c r="AB25" s="22"/>
      <c r="AC25" s="22"/>
      <c r="AD25" s="22"/>
      <c r="AE25" s="159"/>
      <c r="AF25" s="16">
        <v>0</v>
      </c>
      <c r="AG25" s="22">
        <v>10</v>
      </c>
      <c r="AH25" s="22">
        <v>0</v>
      </c>
      <c r="AI25" s="22" t="s">
        <v>58</v>
      </c>
      <c r="AJ25" s="23">
        <v>2</v>
      </c>
      <c r="AK25" s="24"/>
      <c r="AL25" s="22"/>
      <c r="AM25" s="22"/>
      <c r="AN25" s="22"/>
      <c r="AO25" s="25"/>
      <c r="AP25" s="135"/>
      <c r="AQ25" s="74"/>
      <c r="AR25" s="75"/>
      <c r="AS25" s="298"/>
    </row>
    <row r="26" spans="1:46" s="2" customFormat="1" ht="12.95" customHeight="1" thickBot="1">
      <c r="A26" s="326" t="s">
        <v>109</v>
      </c>
      <c r="B26" s="327"/>
      <c r="C26" s="327"/>
      <c r="D26" s="328"/>
      <c r="E26" s="50">
        <f>SUM(E28:E52)</f>
        <v>277</v>
      </c>
      <c r="F26" s="68">
        <f>F27+F40</f>
        <v>75</v>
      </c>
      <c r="G26" s="223">
        <f t="shared" ref="G26:AO26" si="6">SUM(G28:G52)</f>
        <v>10</v>
      </c>
      <c r="H26" s="247">
        <f t="shared" si="6"/>
        <v>10</v>
      </c>
      <c r="I26" s="247">
        <f t="shared" si="6"/>
        <v>0</v>
      </c>
      <c r="J26" s="247">
        <f t="shared" si="6"/>
        <v>0</v>
      </c>
      <c r="K26" s="223">
        <f t="shared" si="6"/>
        <v>6</v>
      </c>
      <c r="L26" s="222">
        <f t="shared" si="6"/>
        <v>24</v>
      </c>
      <c r="M26" s="247">
        <f t="shared" si="6"/>
        <v>10</v>
      </c>
      <c r="N26" s="247">
        <f t="shared" si="6"/>
        <v>18</v>
      </c>
      <c r="O26" s="247">
        <f t="shared" si="6"/>
        <v>0</v>
      </c>
      <c r="P26" s="69">
        <f t="shared" si="6"/>
        <v>13</v>
      </c>
      <c r="Q26" s="223">
        <f t="shared" si="6"/>
        <v>34</v>
      </c>
      <c r="R26" s="247">
        <f t="shared" si="6"/>
        <v>0</v>
      </c>
      <c r="S26" s="247">
        <f t="shared" si="6"/>
        <v>32</v>
      </c>
      <c r="T26" s="247">
        <f t="shared" si="6"/>
        <v>0</v>
      </c>
      <c r="U26" s="223">
        <f t="shared" si="6"/>
        <v>16</v>
      </c>
      <c r="V26" s="222">
        <f t="shared" si="6"/>
        <v>20</v>
      </c>
      <c r="W26" s="247">
        <f t="shared" si="6"/>
        <v>5</v>
      </c>
      <c r="X26" s="247">
        <f t="shared" si="6"/>
        <v>30</v>
      </c>
      <c r="Y26" s="247">
        <f t="shared" si="6"/>
        <v>0</v>
      </c>
      <c r="Z26" s="69">
        <f t="shared" si="6"/>
        <v>14</v>
      </c>
      <c r="AA26" s="223">
        <f t="shared" si="6"/>
        <v>30</v>
      </c>
      <c r="AB26" s="247">
        <f t="shared" si="6"/>
        <v>8</v>
      </c>
      <c r="AC26" s="247">
        <f t="shared" si="6"/>
        <v>4</v>
      </c>
      <c r="AD26" s="247">
        <f t="shared" si="6"/>
        <v>0</v>
      </c>
      <c r="AE26" s="223">
        <f t="shared" si="6"/>
        <v>14</v>
      </c>
      <c r="AF26" s="222">
        <f t="shared" si="6"/>
        <v>20</v>
      </c>
      <c r="AG26" s="247">
        <f t="shared" si="6"/>
        <v>0</v>
      </c>
      <c r="AH26" s="247">
        <f t="shared" si="6"/>
        <v>4</v>
      </c>
      <c r="AI26" s="247">
        <f t="shared" si="6"/>
        <v>0</v>
      </c>
      <c r="AJ26" s="69">
        <f t="shared" si="6"/>
        <v>7</v>
      </c>
      <c r="AK26" s="222">
        <f t="shared" si="6"/>
        <v>4</v>
      </c>
      <c r="AL26" s="247">
        <f t="shared" si="6"/>
        <v>14</v>
      </c>
      <c r="AM26" s="247">
        <f t="shared" si="6"/>
        <v>0</v>
      </c>
      <c r="AN26" s="247">
        <f t="shared" si="6"/>
        <v>0</v>
      </c>
      <c r="AO26" s="69">
        <f t="shared" si="6"/>
        <v>5</v>
      </c>
      <c r="AP26" s="66"/>
      <c r="AQ26" s="67"/>
      <c r="AR26" s="69"/>
      <c r="AS26" s="163"/>
      <c r="AT26" s="119"/>
    </row>
    <row r="27" spans="1:46" s="2" customFormat="1" ht="12.95" customHeight="1">
      <c r="A27" s="269" t="s">
        <v>110</v>
      </c>
      <c r="B27" s="270"/>
      <c r="C27" s="270"/>
      <c r="D27" s="270"/>
      <c r="E27" s="263"/>
      <c r="F27" s="272">
        <f>SUM(F28:F39)</f>
        <v>38</v>
      </c>
      <c r="G27" s="273"/>
      <c r="H27" s="273"/>
      <c r="I27" s="273"/>
      <c r="J27" s="273"/>
      <c r="K27" s="273"/>
      <c r="L27" s="271"/>
      <c r="M27" s="273"/>
      <c r="N27" s="273"/>
      <c r="O27" s="273"/>
      <c r="P27" s="272"/>
      <c r="Q27" s="273"/>
      <c r="R27" s="273"/>
      <c r="S27" s="273"/>
      <c r="T27" s="273"/>
      <c r="U27" s="273"/>
      <c r="V27" s="271"/>
      <c r="W27" s="273"/>
      <c r="X27" s="273"/>
      <c r="Y27" s="273"/>
      <c r="Z27" s="272"/>
      <c r="AA27" s="273"/>
      <c r="AB27" s="273"/>
      <c r="AC27" s="273"/>
      <c r="AD27" s="273"/>
      <c r="AE27" s="273"/>
      <c r="AF27" s="271"/>
      <c r="AG27" s="273"/>
      <c r="AH27" s="273"/>
      <c r="AI27" s="273"/>
      <c r="AJ27" s="272"/>
      <c r="AK27" s="271"/>
      <c r="AL27" s="273"/>
      <c r="AM27" s="273"/>
      <c r="AN27" s="273"/>
      <c r="AO27" s="272"/>
      <c r="AP27" s="273"/>
      <c r="AQ27" s="274"/>
      <c r="AR27" s="272"/>
      <c r="AS27" s="289"/>
      <c r="AT27" s="119"/>
    </row>
    <row r="28" spans="1:46" s="119" customFormat="1" ht="12.95" customHeight="1">
      <c r="A28" s="70" t="s">
        <v>121</v>
      </c>
      <c r="B28" s="252" t="s">
        <v>168</v>
      </c>
      <c r="C28" s="252"/>
      <c r="D28" s="252" t="s">
        <v>50</v>
      </c>
      <c r="E28" s="268">
        <f t="shared" ref="E28:E72" si="7">SUM(G28:AO28)-F28</f>
        <v>10</v>
      </c>
      <c r="F28" s="268">
        <f t="shared" ref="F28:F72" si="8">K28+P28+U28+Z28+AE28+AJ28+AO28</f>
        <v>3</v>
      </c>
      <c r="G28" s="16">
        <v>10</v>
      </c>
      <c r="H28" s="17">
        <v>0</v>
      </c>
      <c r="I28" s="17">
        <v>0</v>
      </c>
      <c r="J28" s="17" t="s">
        <v>25</v>
      </c>
      <c r="K28" s="18">
        <v>3</v>
      </c>
      <c r="L28" s="19"/>
      <c r="M28" s="17"/>
      <c r="N28" s="17"/>
      <c r="O28" s="17"/>
      <c r="P28" s="20"/>
      <c r="Q28" s="16"/>
      <c r="R28" s="17"/>
      <c r="S28" s="17"/>
      <c r="T28" s="17"/>
      <c r="U28" s="18"/>
      <c r="V28" s="19"/>
      <c r="W28" s="17"/>
      <c r="X28" s="17"/>
      <c r="Y28" s="17"/>
      <c r="Z28" s="20"/>
      <c r="AA28" s="16"/>
      <c r="AB28" s="17"/>
      <c r="AC28" s="17"/>
      <c r="AD28" s="17"/>
      <c r="AE28" s="18"/>
      <c r="AF28" s="19"/>
      <c r="AG28" s="17"/>
      <c r="AH28" s="17"/>
      <c r="AI28" s="17"/>
      <c r="AJ28" s="20"/>
      <c r="AK28" s="19"/>
      <c r="AL28" s="17"/>
      <c r="AM28" s="17"/>
      <c r="AN28" s="17"/>
      <c r="AO28" s="20"/>
      <c r="AP28" s="136"/>
      <c r="AQ28" s="76"/>
      <c r="AR28" s="77"/>
      <c r="AS28" s="290"/>
    </row>
    <row r="29" spans="1:46" s="119" customFormat="1" ht="13.5" customHeight="1">
      <c r="A29" s="70" t="s">
        <v>122</v>
      </c>
      <c r="B29" s="227" t="s">
        <v>169</v>
      </c>
      <c r="C29" s="227"/>
      <c r="D29" s="227" t="s">
        <v>51</v>
      </c>
      <c r="E29" s="228">
        <f t="shared" si="7"/>
        <v>10</v>
      </c>
      <c r="F29" s="228">
        <f t="shared" si="8"/>
        <v>3</v>
      </c>
      <c r="G29" s="16"/>
      <c r="H29" s="17"/>
      <c r="I29" s="17"/>
      <c r="J29" s="17"/>
      <c r="K29" s="18"/>
      <c r="L29" s="19">
        <v>10</v>
      </c>
      <c r="M29" s="17">
        <v>0</v>
      </c>
      <c r="N29" s="55">
        <v>0</v>
      </c>
      <c r="O29" s="17" t="s">
        <v>25</v>
      </c>
      <c r="P29" s="20">
        <v>3</v>
      </c>
      <c r="Q29" s="16"/>
      <c r="R29" s="17"/>
      <c r="S29" s="17"/>
      <c r="T29" s="17"/>
      <c r="U29" s="18"/>
      <c r="V29" s="19"/>
      <c r="W29" s="17"/>
      <c r="X29" s="17"/>
      <c r="Y29" s="17"/>
      <c r="Z29" s="20"/>
      <c r="AA29" s="16"/>
      <c r="AB29" s="17"/>
      <c r="AC29" s="17"/>
      <c r="AD29" s="17"/>
      <c r="AE29" s="18"/>
      <c r="AF29" s="19"/>
      <c r="AG29" s="17"/>
      <c r="AH29" s="17"/>
      <c r="AI29" s="17"/>
      <c r="AJ29" s="20"/>
      <c r="AK29" s="19"/>
      <c r="AL29" s="17"/>
      <c r="AM29" s="17"/>
      <c r="AN29" s="17"/>
      <c r="AO29" s="20"/>
      <c r="AP29" s="136">
        <v>17</v>
      </c>
      <c r="AQ29" s="76"/>
      <c r="AR29" s="77"/>
      <c r="AS29" s="291" t="s">
        <v>50</v>
      </c>
    </row>
    <row r="30" spans="1:46" s="119" customFormat="1" ht="12.95" customHeight="1">
      <c r="A30" s="70" t="s">
        <v>123</v>
      </c>
      <c r="B30" s="227" t="s">
        <v>170</v>
      </c>
      <c r="C30" s="227"/>
      <c r="D30" s="227" t="s">
        <v>52</v>
      </c>
      <c r="E30" s="228">
        <f t="shared" si="7"/>
        <v>8</v>
      </c>
      <c r="F30" s="228">
        <f t="shared" si="8"/>
        <v>2</v>
      </c>
      <c r="G30" s="21"/>
      <c r="H30" s="22"/>
      <c r="I30" s="22"/>
      <c r="J30" s="22"/>
      <c r="K30" s="23"/>
      <c r="L30" s="24"/>
      <c r="M30" s="22"/>
      <c r="N30" s="22"/>
      <c r="O30" s="22"/>
      <c r="P30" s="25"/>
      <c r="Q30" s="24">
        <v>0</v>
      </c>
      <c r="R30" s="22">
        <v>0</v>
      </c>
      <c r="S30" s="22">
        <v>8</v>
      </c>
      <c r="T30" s="22" t="s">
        <v>58</v>
      </c>
      <c r="U30" s="25">
        <v>2</v>
      </c>
      <c r="V30" s="24"/>
      <c r="W30" s="22"/>
      <c r="X30" s="22"/>
      <c r="Y30" s="22"/>
      <c r="Z30" s="25"/>
      <c r="AA30" s="21"/>
      <c r="AB30" s="22"/>
      <c r="AC30" s="22"/>
      <c r="AD30" s="22"/>
      <c r="AE30" s="23"/>
      <c r="AF30" s="24"/>
      <c r="AG30" s="22"/>
      <c r="AH30" s="22"/>
      <c r="AI30" s="22"/>
      <c r="AJ30" s="25"/>
      <c r="AK30" s="24"/>
      <c r="AL30" s="22"/>
      <c r="AM30" s="22"/>
      <c r="AN30" s="22"/>
      <c r="AO30" s="25"/>
      <c r="AP30" s="134">
        <v>17</v>
      </c>
      <c r="AQ30" s="73"/>
      <c r="AR30" s="166"/>
      <c r="AS30" s="291" t="s">
        <v>50</v>
      </c>
    </row>
    <row r="31" spans="1:46" s="119" customFormat="1" ht="27" customHeight="1">
      <c r="A31" s="70" t="s">
        <v>124</v>
      </c>
      <c r="B31" s="227" t="s">
        <v>171</v>
      </c>
      <c r="C31" s="227"/>
      <c r="D31" s="227" t="s">
        <v>231</v>
      </c>
      <c r="E31" s="228">
        <f t="shared" si="7"/>
        <v>18</v>
      </c>
      <c r="F31" s="228">
        <f t="shared" si="8"/>
        <v>4</v>
      </c>
      <c r="G31" s="21"/>
      <c r="H31" s="22"/>
      <c r="I31" s="22"/>
      <c r="J31" s="22"/>
      <c r="K31" s="23"/>
      <c r="L31" s="19">
        <v>0</v>
      </c>
      <c r="M31" s="22">
        <v>10</v>
      </c>
      <c r="N31" s="22">
        <v>8</v>
      </c>
      <c r="O31" s="22" t="s">
        <v>58</v>
      </c>
      <c r="P31" s="25">
        <v>4</v>
      </c>
      <c r="Q31" s="16"/>
      <c r="R31" s="22"/>
      <c r="S31" s="22"/>
      <c r="T31" s="22"/>
      <c r="U31" s="23"/>
      <c r="V31" s="24"/>
      <c r="W31" s="22"/>
      <c r="X31" s="22"/>
      <c r="Y31" s="22"/>
      <c r="Z31" s="25"/>
      <c r="AA31" s="21"/>
      <c r="AB31" s="22"/>
      <c r="AC31" s="22"/>
      <c r="AD31" s="22"/>
      <c r="AE31" s="23"/>
      <c r="AF31" s="24"/>
      <c r="AG31" s="22"/>
      <c r="AH31" s="22"/>
      <c r="AI31" s="22"/>
      <c r="AJ31" s="25"/>
      <c r="AK31" s="24"/>
      <c r="AL31" s="22"/>
      <c r="AM31" s="22"/>
      <c r="AN31" s="22"/>
      <c r="AO31" s="25"/>
      <c r="AP31" s="134"/>
      <c r="AQ31" s="73"/>
      <c r="AR31" s="166"/>
      <c r="AS31" s="290"/>
    </row>
    <row r="32" spans="1:46" s="119" customFormat="1" ht="26.25" customHeight="1">
      <c r="A32" s="70" t="s">
        <v>125</v>
      </c>
      <c r="B32" s="227" t="s">
        <v>172</v>
      </c>
      <c r="C32" s="227"/>
      <c r="D32" s="227" t="s">
        <v>43</v>
      </c>
      <c r="E32" s="228">
        <f t="shared" si="7"/>
        <v>18</v>
      </c>
      <c r="F32" s="228">
        <f t="shared" si="8"/>
        <v>4</v>
      </c>
      <c r="G32" s="21"/>
      <c r="H32" s="22"/>
      <c r="I32" s="22"/>
      <c r="J32" s="22"/>
      <c r="K32" s="23"/>
      <c r="L32" s="24"/>
      <c r="M32" s="22"/>
      <c r="N32" s="22"/>
      <c r="O32" s="22"/>
      <c r="P32" s="25"/>
      <c r="Q32" s="24">
        <v>10</v>
      </c>
      <c r="R32" s="22">
        <v>0</v>
      </c>
      <c r="S32" s="22">
        <v>8</v>
      </c>
      <c r="T32" s="22" t="s">
        <v>58</v>
      </c>
      <c r="U32" s="25">
        <v>4</v>
      </c>
      <c r="V32" s="24"/>
      <c r="W32" s="22"/>
      <c r="X32" s="22"/>
      <c r="Y32" s="22"/>
      <c r="Z32" s="25"/>
      <c r="AA32" s="21"/>
      <c r="AB32" s="22"/>
      <c r="AC32" s="22"/>
      <c r="AD32" s="22"/>
      <c r="AE32" s="23"/>
      <c r="AF32" s="24"/>
      <c r="AG32" s="22"/>
      <c r="AH32" s="22"/>
      <c r="AI32" s="22"/>
      <c r="AJ32" s="25"/>
      <c r="AK32" s="24"/>
      <c r="AL32" s="22"/>
      <c r="AM32" s="22"/>
      <c r="AN32" s="22"/>
      <c r="AO32" s="25"/>
      <c r="AP32" s="134">
        <v>20</v>
      </c>
      <c r="AQ32" s="147" t="s">
        <v>232</v>
      </c>
      <c r="AR32" s="166"/>
      <c r="AS32" s="291" t="s">
        <v>61</v>
      </c>
    </row>
    <row r="33" spans="1:46" s="119" customFormat="1" ht="12.95" customHeight="1">
      <c r="A33" s="70" t="s">
        <v>126</v>
      </c>
      <c r="B33" s="227" t="s">
        <v>173</v>
      </c>
      <c r="C33" s="227"/>
      <c r="D33" s="227" t="s">
        <v>44</v>
      </c>
      <c r="E33" s="228">
        <f t="shared" si="7"/>
        <v>20</v>
      </c>
      <c r="F33" s="228">
        <f t="shared" si="8"/>
        <v>4</v>
      </c>
      <c r="G33" s="21"/>
      <c r="H33" s="22"/>
      <c r="I33" s="22"/>
      <c r="J33" s="22"/>
      <c r="K33" s="23"/>
      <c r="L33" s="24"/>
      <c r="M33" s="22"/>
      <c r="N33" s="22"/>
      <c r="O33" s="22"/>
      <c r="P33" s="25"/>
      <c r="Q33" s="21"/>
      <c r="R33" s="22"/>
      <c r="S33" s="22"/>
      <c r="T33" s="22"/>
      <c r="U33" s="25"/>
      <c r="V33" s="16">
        <v>10</v>
      </c>
      <c r="W33" s="22">
        <v>0</v>
      </c>
      <c r="X33" s="22">
        <v>10</v>
      </c>
      <c r="Y33" s="22" t="s">
        <v>25</v>
      </c>
      <c r="Z33" s="25">
        <v>4</v>
      </c>
      <c r="AA33" s="16"/>
      <c r="AB33" s="22"/>
      <c r="AC33" s="22"/>
      <c r="AD33" s="22"/>
      <c r="AE33" s="23"/>
      <c r="AF33" s="24"/>
      <c r="AG33" s="22"/>
      <c r="AH33" s="22"/>
      <c r="AI33" s="22"/>
      <c r="AJ33" s="25"/>
      <c r="AK33" s="24"/>
      <c r="AL33" s="22"/>
      <c r="AM33" s="22"/>
      <c r="AN33" s="22"/>
      <c r="AO33" s="25"/>
      <c r="AP33" s="134">
        <v>21</v>
      </c>
      <c r="AQ33" s="73"/>
      <c r="AR33" s="166"/>
      <c r="AS33" s="291" t="s">
        <v>43</v>
      </c>
    </row>
    <row r="34" spans="1:46" s="2" customFormat="1" ht="26.25" customHeight="1">
      <c r="A34" s="70" t="s">
        <v>127</v>
      </c>
      <c r="B34" s="227" t="s">
        <v>174</v>
      </c>
      <c r="C34" s="227"/>
      <c r="D34" s="227" t="s">
        <v>233</v>
      </c>
      <c r="E34" s="228">
        <f t="shared" si="7"/>
        <v>10</v>
      </c>
      <c r="F34" s="228">
        <f t="shared" si="8"/>
        <v>3</v>
      </c>
      <c r="G34" s="21">
        <v>0</v>
      </c>
      <c r="H34" s="22">
        <v>10</v>
      </c>
      <c r="I34" s="22">
        <v>0</v>
      </c>
      <c r="J34" s="22" t="s">
        <v>58</v>
      </c>
      <c r="K34" s="23">
        <v>3</v>
      </c>
      <c r="L34" s="24"/>
      <c r="M34" s="22"/>
      <c r="N34" s="22"/>
      <c r="O34" s="22"/>
      <c r="P34" s="25"/>
      <c r="Q34" s="21"/>
      <c r="R34" s="22"/>
      <c r="S34" s="22"/>
      <c r="T34" s="22"/>
      <c r="U34" s="23"/>
      <c r="V34" s="24"/>
      <c r="W34" s="22"/>
      <c r="X34" s="22"/>
      <c r="Y34" s="22"/>
      <c r="Z34" s="25"/>
      <c r="AA34" s="21"/>
      <c r="AB34" s="22"/>
      <c r="AC34" s="22"/>
      <c r="AD34" s="22"/>
      <c r="AE34" s="23"/>
      <c r="AF34" s="24"/>
      <c r="AG34" s="22"/>
      <c r="AH34" s="22"/>
      <c r="AI34" s="22"/>
      <c r="AJ34" s="25"/>
      <c r="AK34" s="24"/>
      <c r="AL34" s="22"/>
      <c r="AM34" s="22"/>
      <c r="AN34" s="22"/>
      <c r="AO34" s="25"/>
      <c r="AP34" s="137"/>
      <c r="AQ34" s="73"/>
      <c r="AR34" s="166"/>
      <c r="AS34" s="290"/>
      <c r="AT34" s="119"/>
    </row>
    <row r="35" spans="1:46" s="119" customFormat="1" ht="12.95" customHeight="1">
      <c r="A35" s="70" t="s">
        <v>128</v>
      </c>
      <c r="B35" s="227" t="s">
        <v>175</v>
      </c>
      <c r="C35" s="227"/>
      <c r="D35" s="227" t="s">
        <v>234</v>
      </c>
      <c r="E35" s="228">
        <f t="shared" si="7"/>
        <v>15</v>
      </c>
      <c r="F35" s="228">
        <f t="shared" si="8"/>
        <v>4</v>
      </c>
      <c r="G35" s="21"/>
      <c r="H35" s="22"/>
      <c r="I35" s="22"/>
      <c r="J35" s="22"/>
      <c r="K35" s="23"/>
      <c r="L35" s="24"/>
      <c r="M35" s="22"/>
      <c r="N35" s="22"/>
      <c r="O35" s="22"/>
      <c r="P35" s="25"/>
      <c r="Q35" s="21"/>
      <c r="R35" s="22"/>
      <c r="S35" s="22"/>
      <c r="T35" s="22"/>
      <c r="U35" s="23"/>
      <c r="V35" s="24">
        <v>0</v>
      </c>
      <c r="W35" s="22">
        <v>5</v>
      </c>
      <c r="X35" s="22">
        <v>10</v>
      </c>
      <c r="Y35" s="22" t="s">
        <v>58</v>
      </c>
      <c r="Z35" s="25">
        <v>4</v>
      </c>
      <c r="AA35" s="21"/>
      <c r="AB35" s="22"/>
      <c r="AC35" s="22"/>
      <c r="AD35" s="22"/>
      <c r="AE35" s="23"/>
      <c r="AF35" s="24"/>
      <c r="AG35" s="22"/>
      <c r="AH35" s="22"/>
      <c r="AI35" s="22"/>
      <c r="AJ35" s="25"/>
      <c r="AK35" s="24"/>
      <c r="AL35" s="22"/>
      <c r="AM35" s="22"/>
      <c r="AN35" s="22"/>
      <c r="AO35" s="25"/>
      <c r="AP35" s="134">
        <v>8</v>
      </c>
      <c r="AQ35" s="73"/>
      <c r="AR35" s="166"/>
      <c r="AS35" s="291" t="s">
        <v>24</v>
      </c>
    </row>
    <row r="36" spans="1:46" s="119" customFormat="1" ht="12.75" customHeight="1">
      <c r="A36" s="70" t="s">
        <v>129</v>
      </c>
      <c r="B36" s="231" t="s">
        <v>176</v>
      </c>
      <c r="C36" s="231"/>
      <c r="D36" s="227" t="s">
        <v>59</v>
      </c>
      <c r="E36" s="228">
        <f>SUM(G36:AO36)-F36</f>
        <v>10</v>
      </c>
      <c r="F36" s="228">
        <f>K36+P36+U36+Z36+AE36+AJ36+AO36</f>
        <v>3</v>
      </c>
      <c r="G36" s="21"/>
      <c r="H36" s="22"/>
      <c r="I36" s="22"/>
      <c r="J36" s="22"/>
      <c r="K36" s="23"/>
      <c r="L36" s="24"/>
      <c r="M36" s="22"/>
      <c r="N36" s="22"/>
      <c r="O36" s="22"/>
      <c r="P36" s="25"/>
      <c r="Q36" s="21"/>
      <c r="R36" s="22"/>
      <c r="S36" s="22"/>
      <c r="T36" s="22"/>
      <c r="U36" s="23"/>
      <c r="V36" s="24">
        <v>5</v>
      </c>
      <c r="W36" s="22">
        <v>0</v>
      </c>
      <c r="X36" s="22">
        <v>5</v>
      </c>
      <c r="Y36" s="22" t="s">
        <v>58</v>
      </c>
      <c r="Z36" s="25">
        <v>3</v>
      </c>
      <c r="AA36" s="21"/>
      <c r="AB36" s="22"/>
      <c r="AC36" s="22"/>
      <c r="AD36" s="22"/>
      <c r="AE36" s="23"/>
      <c r="AF36" s="24"/>
      <c r="AG36" s="22"/>
      <c r="AH36" s="22"/>
      <c r="AI36" s="22"/>
      <c r="AJ36" s="25"/>
      <c r="AK36" s="24"/>
      <c r="AL36" s="22"/>
      <c r="AM36" s="22"/>
      <c r="AN36" s="22"/>
      <c r="AO36" s="25"/>
      <c r="AP36" s="134">
        <v>20</v>
      </c>
      <c r="AQ36" s="73"/>
      <c r="AR36" s="166"/>
      <c r="AS36" s="291" t="s">
        <v>143</v>
      </c>
    </row>
    <row r="37" spans="1:46" s="119" customFormat="1" ht="12.95" customHeight="1">
      <c r="A37" s="70" t="s">
        <v>130</v>
      </c>
      <c r="B37" s="231" t="s">
        <v>177</v>
      </c>
      <c r="C37" s="231"/>
      <c r="D37" s="227" t="s">
        <v>60</v>
      </c>
      <c r="E37" s="228">
        <f t="shared" si="7"/>
        <v>10</v>
      </c>
      <c r="F37" s="228">
        <f t="shared" si="8"/>
        <v>3</v>
      </c>
      <c r="G37" s="21"/>
      <c r="H37" s="22"/>
      <c r="I37" s="22"/>
      <c r="J37" s="22"/>
      <c r="K37" s="23"/>
      <c r="L37" s="24"/>
      <c r="M37" s="22"/>
      <c r="N37" s="22"/>
      <c r="O37" s="22"/>
      <c r="P37" s="25"/>
      <c r="Q37" s="21"/>
      <c r="R37" s="22"/>
      <c r="S37" s="22"/>
      <c r="T37" s="22"/>
      <c r="U37" s="23"/>
      <c r="V37" s="24">
        <v>5</v>
      </c>
      <c r="W37" s="22">
        <v>0</v>
      </c>
      <c r="X37" s="22">
        <v>5</v>
      </c>
      <c r="Y37" s="22" t="s">
        <v>58</v>
      </c>
      <c r="Z37" s="25">
        <v>3</v>
      </c>
      <c r="AA37" s="21"/>
      <c r="AB37" s="22"/>
      <c r="AC37" s="22"/>
      <c r="AD37" s="22"/>
      <c r="AE37" s="23"/>
      <c r="AF37" s="24"/>
      <c r="AG37" s="22"/>
      <c r="AH37" s="22"/>
      <c r="AI37" s="22"/>
      <c r="AJ37" s="25"/>
      <c r="AK37" s="24"/>
      <c r="AL37" s="22"/>
      <c r="AM37" s="22"/>
      <c r="AN37" s="22"/>
      <c r="AO37" s="25"/>
      <c r="AP37" s="148" t="s">
        <v>144</v>
      </c>
      <c r="AQ37" s="73"/>
      <c r="AR37" s="166"/>
      <c r="AS37" s="291" t="s">
        <v>55</v>
      </c>
    </row>
    <row r="38" spans="1:46" s="123" customFormat="1" ht="12.75">
      <c r="A38" s="70" t="s">
        <v>131</v>
      </c>
      <c r="B38" s="227" t="s">
        <v>178</v>
      </c>
      <c r="C38" s="227"/>
      <c r="D38" s="227" t="s">
        <v>30</v>
      </c>
      <c r="E38" s="228">
        <f t="shared" si="7"/>
        <v>8</v>
      </c>
      <c r="F38" s="228">
        <f t="shared" si="8"/>
        <v>2</v>
      </c>
      <c r="G38" s="21"/>
      <c r="H38" s="22"/>
      <c r="I38" s="22"/>
      <c r="J38" s="22"/>
      <c r="K38" s="23"/>
      <c r="L38" s="24"/>
      <c r="M38" s="22"/>
      <c r="N38" s="22"/>
      <c r="O38" s="22"/>
      <c r="P38" s="25"/>
      <c r="Q38" s="21"/>
      <c r="R38" s="22"/>
      <c r="S38" s="22"/>
      <c r="T38" s="22"/>
      <c r="U38" s="23"/>
      <c r="V38" s="24"/>
      <c r="W38" s="22"/>
      <c r="X38" s="22"/>
      <c r="Y38" s="22"/>
      <c r="Z38" s="25"/>
      <c r="AA38" s="275"/>
      <c r="AB38" s="276"/>
      <c r="AC38" s="276"/>
      <c r="AD38" s="276"/>
      <c r="AE38" s="277"/>
      <c r="AF38" s="275"/>
      <c r="AG38" s="276"/>
      <c r="AH38" s="276"/>
      <c r="AI38" s="276"/>
      <c r="AJ38" s="277"/>
      <c r="AK38" s="24">
        <v>4</v>
      </c>
      <c r="AL38" s="22">
        <v>4</v>
      </c>
      <c r="AM38" s="22">
        <v>0</v>
      </c>
      <c r="AN38" s="22" t="s">
        <v>58</v>
      </c>
      <c r="AO38" s="25">
        <v>2</v>
      </c>
      <c r="AP38" s="134"/>
      <c r="AQ38" s="73"/>
      <c r="AR38" s="166"/>
      <c r="AS38" s="291"/>
    </row>
    <row r="39" spans="1:46" s="119" customFormat="1" ht="26.25" customHeight="1">
      <c r="A39" s="70" t="s">
        <v>132</v>
      </c>
      <c r="B39" s="227" t="s">
        <v>179</v>
      </c>
      <c r="C39" s="227"/>
      <c r="D39" s="227" t="s">
        <v>235</v>
      </c>
      <c r="E39" s="228">
        <f t="shared" si="7"/>
        <v>10</v>
      </c>
      <c r="F39" s="228">
        <f t="shared" si="8"/>
        <v>3</v>
      </c>
      <c r="G39" s="21"/>
      <c r="H39" s="22"/>
      <c r="I39" s="22"/>
      <c r="J39" s="22"/>
      <c r="K39" s="23"/>
      <c r="L39" s="24"/>
      <c r="M39" s="22"/>
      <c r="N39" s="22"/>
      <c r="O39" s="22"/>
      <c r="P39" s="25"/>
      <c r="Q39" s="21"/>
      <c r="R39" s="22"/>
      <c r="S39" s="22"/>
      <c r="T39" s="22"/>
      <c r="U39" s="23"/>
      <c r="V39" s="24"/>
      <c r="W39" s="22"/>
      <c r="X39" s="22"/>
      <c r="Y39" s="22"/>
      <c r="Z39" s="25"/>
      <c r="AA39" s="278"/>
      <c r="AB39" s="279"/>
      <c r="AC39" s="279"/>
      <c r="AD39" s="279"/>
      <c r="AE39" s="280"/>
      <c r="AF39" s="278"/>
      <c r="AG39" s="279"/>
      <c r="AH39" s="279"/>
      <c r="AI39" s="279"/>
      <c r="AJ39" s="280"/>
      <c r="AK39" s="309">
        <v>0</v>
      </c>
      <c r="AL39" s="310">
        <v>10</v>
      </c>
      <c r="AM39" s="310">
        <v>0</v>
      </c>
      <c r="AN39" s="310" t="s">
        <v>25</v>
      </c>
      <c r="AO39" s="311">
        <v>3</v>
      </c>
      <c r="AP39" s="281"/>
      <c r="AQ39" s="73"/>
      <c r="AR39" s="166"/>
      <c r="AS39" s="305" t="s">
        <v>236</v>
      </c>
    </row>
    <row r="40" spans="1:46" s="119" customFormat="1" ht="12.75" customHeight="1">
      <c r="A40" s="343" t="s">
        <v>111</v>
      </c>
      <c r="B40" s="344"/>
      <c r="C40" s="344"/>
      <c r="D40" s="345"/>
      <c r="E40" s="228"/>
      <c r="F40" s="228">
        <f>SUM(F41:F49)</f>
        <v>37</v>
      </c>
      <c r="G40" s="21"/>
      <c r="H40" s="22"/>
      <c r="I40" s="22"/>
      <c r="J40" s="22"/>
      <c r="K40" s="23"/>
      <c r="L40" s="24"/>
      <c r="M40" s="22"/>
      <c r="N40" s="22"/>
      <c r="O40" s="22"/>
      <c r="P40" s="25"/>
      <c r="Q40" s="21"/>
      <c r="R40" s="22"/>
      <c r="S40" s="22"/>
      <c r="T40" s="22"/>
      <c r="U40" s="23"/>
      <c r="V40" s="24"/>
      <c r="W40" s="22"/>
      <c r="X40" s="22"/>
      <c r="Y40" s="22"/>
      <c r="Z40" s="25"/>
      <c r="AA40" s="283"/>
      <c r="AB40" s="283"/>
      <c r="AC40" s="283"/>
      <c r="AD40" s="283"/>
      <c r="AE40" s="283"/>
      <c r="AF40" s="284"/>
      <c r="AG40" s="285"/>
      <c r="AH40" s="285"/>
      <c r="AI40" s="285"/>
      <c r="AJ40" s="286"/>
      <c r="AK40" s="294"/>
      <c r="AL40" s="295"/>
      <c r="AM40" s="295"/>
      <c r="AN40" s="295"/>
      <c r="AO40" s="296"/>
      <c r="AP40" s="297"/>
      <c r="AQ40" s="73"/>
      <c r="AR40" s="166"/>
      <c r="AS40" s="290"/>
    </row>
    <row r="41" spans="1:46" s="119" customFormat="1" ht="12.75" customHeight="1">
      <c r="A41" s="70" t="s">
        <v>133</v>
      </c>
      <c r="B41" s="282" t="s">
        <v>180</v>
      </c>
      <c r="C41" s="282"/>
      <c r="D41" s="252" t="s">
        <v>67</v>
      </c>
      <c r="E41" s="228">
        <f t="shared" si="7"/>
        <v>10</v>
      </c>
      <c r="F41" s="228">
        <f t="shared" si="8"/>
        <v>5</v>
      </c>
      <c r="G41" s="21"/>
      <c r="H41" s="22"/>
      <c r="I41" s="22"/>
      <c r="J41" s="22"/>
      <c r="K41" s="23"/>
      <c r="L41" s="24"/>
      <c r="M41" s="22"/>
      <c r="N41" s="22"/>
      <c r="O41" s="22"/>
      <c r="P41" s="25"/>
      <c r="Q41" s="21"/>
      <c r="R41" s="22"/>
      <c r="S41" s="22"/>
      <c r="T41" s="22"/>
      <c r="U41" s="23"/>
      <c r="V41" s="24"/>
      <c r="W41" s="22"/>
      <c r="X41" s="22"/>
      <c r="Y41" s="22"/>
      <c r="Z41" s="25"/>
      <c r="AA41" s="21">
        <v>10</v>
      </c>
      <c r="AB41" s="22">
        <v>0</v>
      </c>
      <c r="AC41" s="22">
        <v>0</v>
      </c>
      <c r="AD41" s="22" t="s">
        <v>25</v>
      </c>
      <c r="AE41" s="23">
        <v>5</v>
      </c>
      <c r="AF41" s="24"/>
      <c r="AG41" s="22"/>
      <c r="AH41" s="22"/>
      <c r="AI41" s="22"/>
      <c r="AJ41" s="25"/>
      <c r="AK41" s="19"/>
      <c r="AL41" s="17"/>
      <c r="AM41" s="17"/>
      <c r="AN41" s="17"/>
      <c r="AO41" s="20"/>
      <c r="AP41" s="136"/>
      <c r="AQ41" s="73"/>
      <c r="AR41" s="166"/>
      <c r="AS41" s="290"/>
    </row>
    <row r="42" spans="1:46" s="119" customFormat="1" ht="12.75" customHeight="1">
      <c r="A42" s="70" t="s">
        <v>134</v>
      </c>
      <c r="B42" s="231" t="s">
        <v>237</v>
      </c>
      <c r="C42" s="231"/>
      <c r="D42" s="227" t="s">
        <v>66</v>
      </c>
      <c r="E42" s="228">
        <f t="shared" si="7"/>
        <v>10</v>
      </c>
      <c r="F42" s="228">
        <f t="shared" si="8"/>
        <v>3</v>
      </c>
      <c r="G42" s="21"/>
      <c r="H42" s="22"/>
      <c r="I42" s="22"/>
      <c r="J42" s="22"/>
      <c r="K42" s="23"/>
      <c r="L42" s="24"/>
      <c r="M42" s="22"/>
      <c r="N42" s="22"/>
      <c r="O42" s="22"/>
      <c r="P42" s="25"/>
      <c r="Q42" s="21"/>
      <c r="R42" s="22"/>
      <c r="S42" s="22"/>
      <c r="T42" s="22"/>
      <c r="U42" s="23"/>
      <c r="V42" s="24"/>
      <c r="W42" s="22"/>
      <c r="X42" s="22"/>
      <c r="Y42" s="22"/>
      <c r="Z42" s="25"/>
      <c r="AA42" s="21"/>
      <c r="AB42" s="22"/>
      <c r="AC42" s="22"/>
      <c r="AD42" s="22"/>
      <c r="AE42" s="23"/>
      <c r="AF42" s="24">
        <v>10</v>
      </c>
      <c r="AG42" s="22">
        <v>0</v>
      </c>
      <c r="AH42" s="22">
        <v>0</v>
      </c>
      <c r="AI42" s="22" t="s">
        <v>58</v>
      </c>
      <c r="AJ42" s="25">
        <v>3</v>
      </c>
      <c r="AK42" s="24"/>
      <c r="AL42" s="22"/>
      <c r="AM42" s="22"/>
      <c r="AN42" s="22"/>
      <c r="AO42" s="25"/>
      <c r="AP42" s="134"/>
      <c r="AQ42" s="73"/>
      <c r="AR42" s="166"/>
      <c r="AS42" s="290"/>
    </row>
    <row r="43" spans="1:46" s="119" customFormat="1" ht="12.95" customHeight="1">
      <c r="A43" s="70" t="s">
        <v>135</v>
      </c>
      <c r="B43" s="227" t="s">
        <v>181</v>
      </c>
      <c r="C43" s="227"/>
      <c r="D43" s="227" t="s">
        <v>64</v>
      </c>
      <c r="E43" s="228">
        <f t="shared" si="7"/>
        <v>24</v>
      </c>
      <c r="F43" s="228">
        <f t="shared" si="8"/>
        <v>6</v>
      </c>
      <c r="G43" s="21"/>
      <c r="H43" s="22"/>
      <c r="I43" s="22"/>
      <c r="J43" s="22"/>
      <c r="K43" s="23"/>
      <c r="L43" s="24">
        <v>14</v>
      </c>
      <c r="M43" s="22">
        <v>0</v>
      </c>
      <c r="N43" s="22">
        <v>10</v>
      </c>
      <c r="O43" s="22" t="s">
        <v>25</v>
      </c>
      <c r="P43" s="25">
        <v>6</v>
      </c>
      <c r="Q43" s="21"/>
      <c r="R43" s="22"/>
      <c r="S43" s="22"/>
      <c r="T43" s="22"/>
      <c r="U43" s="23"/>
      <c r="V43" s="24"/>
      <c r="W43" s="22"/>
      <c r="X43" s="22"/>
      <c r="Y43" s="22"/>
      <c r="Z43" s="25"/>
      <c r="AA43" s="21"/>
      <c r="AB43" s="22"/>
      <c r="AC43" s="22"/>
      <c r="AD43" s="22"/>
      <c r="AE43" s="23"/>
      <c r="AF43" s="24"/>
      <c r="AG43" s="22"/>
      <c r="AH43" s="22"/>
      <c r="AI43" s="22"/>
      <c r="AJ43" s="25"/>
      <c r="AK43" s="24"/>
      <c r="AL43" s="22"/>
      <c r="AM43" s="22"/>
      <c r="AN43" s="22"/>
      <c r="AO43" s="25"/>
      <c r="AP43" s="134"/>
      <c r="AQ43" s="73"/>
      <c r="AR43" s="166"/>
      <c r="AS43" s="291"/>
    </row>
    <row r="44" spans="1:46" s="119" customFormat="1" ht="12.95" customHeight="1">
      <c r="A44" s="70" t="s">
        <v>136</v>
      </c>
      <c r="B44" s="227" t="s">
        <v>182</v>
      </c>
      <c r="C44" s="227"/>
      <c r="D44" s="227" t="s">
        <v>65</v>
      </c>
      <c r="E44" s="228">
        <f t="shared" si="7"/>
        <v>22</v>
      </c>
      <c r="F44" s="228">
        <f t="shared" si="8"/>
        <v>5</v>
      </c>
      <c r="G44" s="21"/>
      <c r="H44" s="22"/>
      <c r="I44" s="22"/>
      <c r="J44" s="22"/>
      <c r="K44" s="23"/>
      <c r="L44" s="24"/>
      <c r="M44" s="22"/>
      <c r="N44" s="22"/>
      <c r="O44" s="22"/>
      <c r="P44" s="25"/>
      <c r="Q44" s="21">
        <v>14</v>
      </c>
      <c r="R44" s="22">
        <v>0</v>
      </c>
      <c r="S44" s="22">
        <v>8</v>
      </c>
      <c r="T44" s="22" t="s">
        <v>58</v>
      </c>
      <c r="U44" s="23">
        <v>5</v>
      </c>
      <c r="V44" s="24"/>
      <c r="W44" s="22"/>
      <c r="X44" s="22"/>
      <c r="Y44" s="22"/>
      <c r="Z44" s="25"/>
      <c r="AA44" s="21"/>
      <c r="AB44" s="22"/>
      <c r="AC44" s="22"/>
      <c r="AD44" s="22"/>
      <c r="AE44" s="23"/>
      <c r="AF44" s="24"/>
      <c r="AG44" s="22"/>
      <c r="AH44" s="22"/>
      <c r="AI44" s="22"/>
      <c r="AJ44" s="25"/>
      <c r="AK44" s="24"/>
      <c r="AL44" s="22"/>
      <c r="AM44" s="22"/>
      <c r="AN44" s="22"/>
      <c r="AO44" s="25"/>
      <c r="AP44" s="134">
        <v>31</v>
      </c>
      <c r="AQ44" s="73"/>
      <c r="AR44" s="166"/>
      <c r="AS44" s="227" t="s">
        <v>64</v>
      </c>
    </row>
    <row r="45" spans="1:46" s="119" customFormat="1" ht="12.95" customHeight="1">
      <c r="A45" s="70" t="s">
        <v>137</v>
      </c>
      <c r="B45" s="227" t="s">
        <v>183</v>
      </c>
      <c r="C45" s="227"/>
      <c r="D45" s="227" t="s">
        <v>29</v>
      </c>
      <c r="E45" s="228">
        <f t="shared" si="7"/>
        <v>18</v>
      </c>
      <c r="F45" s="228">
        <f t="shared" si="8"/>
        <v>5</v>
      </c>
      <c r="G45" s="21"/>
      <c r="H45" s="22"/>
      <c r="I45" s="22"/>
      <c r="J45" s="22"/>
      <c r="K45" s="23"/>
      <c r="L45" s="24"/>
      <c r="M45" s="22"/>
      <c r="N45" s="22"/>
      <c r="O45" s="22"/>
      <c r="P45" s="25"/>
      <c r="Q45" s="21"/>
      <c r="R45" s="22"/>
      <c r="S45" s="22"/>
      <c r="T45" s="22"/>
      <c r="U45" s="23"/>
      <c r="V45" s="24"/>
      <c r="W45" s="22"/>
      <c r="X45" s="22"/>
      <c r="Y45" s="22"/>
      <c r="Z45" s="25"/>
      <c r="AA45" s="21">
        <v>10</v>
      </c>
      <c r="AB45" s="22">
        <v>8</v>
      </c>
      <c r="AC45" s="22">
        <v>0</v>
      </c>
      <c r="AD45" s="22" t="s">
        <v>25</v>
      </c>
      <c r="AE45" s="23">
        <v>5</v>
      </c>
      <c r="AF45" s="24"/>
      <c r="AG45" s="22"/>
      <c r="AH45" s="22"/>
      <c r="AI45" s="22"/>
      <c r="AJ45" s="25"/>
      <c r="AK45" s="24"/>
      <c r="AL45" s="22"/>
      <c r="AM45" s="22"/>
      <c r="AN45" s="22"/>
      <c r="AO45" s="25"/>
      <c r="AP45" s="137"/>
      <c r="AQ45" s="73"/>
      <c r="AR45" s="166"/>
      <c r="AS45" s="312" t="s">
        <v>238</v>
      </c>
    </row>
    <row r="46" spans="1:46" s="119" customFormat="1" ht="12.95" customHeight="1">
      <c r="A46" s="70" t="s">
        <v>138</v>
      </c>
      <c r="B46" s="227" t="s">
        <v>184</v>
      </c>
      <c r="C46" s="227"/>
      <c r="D46" s="227" t="s">
        <v>70</v>
      </c>
      <c r="E46" s="228">
        <f t="shared" si="7"/>
        <v>14</v>
      </c>
      <c r="F46" s="228">
        <f t="shared" si="8"/>
        <v>4</v>
      </c>
      <c r="G46" s="21"/>
      <c r="H46" s="22"/>
      <c r="I46" s="22"/>
      <c r="J46" s="22"/>
      <c r="K46" s="23"/>
      <c r="L46" s="24"/>
      <c r="M46" s="22"/>
      <c r="N46" s="22"/>
      <c r="O46" s="22"/>
      <c r="P46" s="25"/>
      <c r="Q46" s="21"/>
      <c r="R46" s="22"/>
      <c r="S46" s="22"/>
      <c r="T46" s="22"/>
      <c r="U46" s="23"/>
      <c r="V46" s="24"/>
      <c r="W46" s="22"/>
      <c r="X46" s="22"/>
      <c r="Y46" s="22"/>
      <c r="Z46" s="25"/>
      <c r="AA46" s="21">
        <v>10</v>
      </c>
      <c r="AB46" s="22">
        <v>0</v>
      </c>
      <c r="AC46" s="22">
        <v>4</v>
      </c>
      <c r="AD46" s="22" t="s">
        <v>25</v>
      </c>
      <c r="AE46" s="23">
        <v>4</v>
      </c>
      <c r="AF46" s="24"/>
      <c r="AG46" s="22"/>
      <c r="AH46" s="22"/>
      <c r="AI46" s="22"/>
      <c r="AJ46" s="25"/>
      <c r="AK46" s="24"/>
      <c r="AL46" s="22"/>
      <c r="AM46" s="22"/>
      <c r="AN46" s="22"/>
      <c r="AO46" s="25"/>
      <c r="AP46" s="151">
        <v>35</v>
      </c>
      <c r="AQ46" s="73"/>
      <c r="AR46" s="166"/>
      <c r="AS46" s="231" t="s">
        <v>28</v>
      </c>
    </row>
    <row r="47" spans="1:46" s="119" customFormat="1" ht="12.95" customHeight="1">
      <c r="A47" s="70" t="s">
        <v>139</v>
      </c>
      <c r="B47" s="231" t="s">
        <v>185</v>
      </c>
      <c r="C47" s="231"/>
      <c r="D47" s="227" t="s">
        <v>28</v>
      </c>
      <c r="E47" s="228">
        <f t="shared" si="7"/>
        <v>18</v>
      </c>
      <c r="F47" s="228">
        <f t="shared" si="8"/>
        <v>5</v>
      </c>
      <c r="G47" s="266"/>
      <c r="H47" s="82"/>
      <c r="I47" s="82"/>
      <c r="J47" s="82"/>
      <c r="K47" s="267"/>
      <c r="L47" s="81"/>
      <c r="M47" s="82"/>
      <c r="N47" s="82"/>
      <c r="O47" s="82"/>
      <c r="P47" s="83"/>
      <c r="Q47" s="21">
        <v>10</v>
      </c>
      <c r="R47" s="22">
        <v>0</v>
      </c>
      <c r="S47" s="22">
        <v>8</v>
      </c>
      <c r="T47" s="22" t="s">
        <v>25</v>
      </c>
      <c r="U47" s="23">
        <v>5</v>
      </c>
      <c r="V47" s="81"/>
      <c r="W47" s="82"/>
      <c r="X47" s="82"/>
      <c r="Y47" s="82"/>
      <c r="Z47" s="83"/>
      <c r="AA47" s="266"/>
      <c r="AB47" s="82"/>
      <c r="AC47" s="82"/>
      <c r="AD47" s="82"/>
      <c r="AE47" s="267"/>
      <c r="AF47" s="81"/>
      <c r="AG47" s="82"/>
      <c r="AH47" s="82"/>
      <c r="AI47" s="82"/>
      <c r="AJ47" s="83"/>
      <c r="AK47" s="81"/>
      <c r="AL47" s="82"/>
      <c r="AM47" s="82"/>
      <c r="AN47" s="82"/>
      <c r="AO47" s="83"/>
      <c r="AP47" s="287">
        <v>2</v>
      </c>
      <c r="AQ47" s="74"/>
      <c r="AR47" s="75"/>
      <c r="AS47" s="292" t="s">
        <v>241</v>
      </c>
    </row>
    <row r="48" spans="1:46" s="119" customFormat="1" ht="39.75" customHeight="1">
      <c r="A48" s="70" t="s">
        <v>140</v>
      </c>
      <c r="B48" s="237" t="s">
        <v>210</v>
      </c>
      <c r="C48" s="237"/>
      <c r="D48" s="238" t="s">
        <v>211</v>
      </c>
      <c r="E48" s="228">
        <f t="shared" si="7"/>
        <v>14</v>
      </c>
      <c r="F48" s="228">
        <f t="shared" si="8"/>
        <v>4</v>
      </c>
      <c r="G48" s="266"/>
      <c r="H48" s="82"/>
      <c r="I48" s="82"/>
      <c r="J48" s="82"/>
      <c r="K48" s="267"/>
      <c r="L48" s="81"/>
      <c r="M48" s="82"/>
      <c r="N48" s="82"/>
      <c r="O48" s="82"/>
      <c r="P48" s="83"/>
      <c r="Q48" s="266"/>
      <c r="R48" s="82"/>
      <c r="S48" s="82"/>
      <c r="T48" s="82"/>
      <c r="U48" s="267"/>
      <c r="V48" s="81"/>
      <c r="W48" s="82"/>
      <c r="X48" s="82"/>
      <c r="Y48" s="82"/>
      <c r="Z48" s="83"/>
      <c r="AA48" s="266"/>
      <c r="AB48" s="82"/>
      <c r="AC48" s="82"/>
      <c r="AD48" s="82"/>
      <c r="AE48" s="267"/>
      <c r="AF48" s="81">
        <v>10</v>
      </c>
      <c r="AG48" s="82">
        <v>0</v>
      </c>
      <c r="AH48" s="82">
        <v>4</v>
      </c>
      <c r="AI48" s="82" t="s">
        <v>25</v>
      </c>
      <c r="AJ48" s="83">
        <v>4</v>
      </c>
      <c r="AK48" s="81"/>
      <c r="AL48" s="82"/>
      <c r="AM48" s="82"/>
      <c r="AN48" s="82"/>
      <c r="AO48" s="83"/>
      <c r="AP48" s="287">
        <v>32</v>
      </c>
      <c r="AQ48" s="74"/>
      <c r="AR48" s="75"/>
      <c r="AS48" s="292" t="s">
        <v>242</v>
      </c>
    </row>
    <row r="49" spans="1:46" s="119" customFormat="1" ht="12.95" customHeight="1" thickBot="1">
      <c r="A49" s="70"/>
      <c r="B49" s="242"/>
      <c r="C49" s="242"/>
      <c r="D49" s="288"/>
      <c r="E49" s="230">
        <f t="shared" si="7"/>
        <v>0</v>
      </c>
      <c r="F49" s="230">
        <f t="shared" si="8"/>
        <v>0</v>
      </c>
      <c r="G49" s="157"/>
      <c r="H49" s="158"/>
      <c r="I49" s="158"/>
      <c r="J49" s="158"/>
      <c r="K49" s="160"/>
      <c r="L49" s="157"/>
      <c r="M49" s="158"/>
      <c r="N49" s="158"/>
      <c r="O49" s="158"/>
      <c r="P49" s="159"/>
      <c r="Q49" s="161"/>
      <c r="R49" s="158"/>
      <c r="S49" s="158"/>
      <c r="T49" s="158"/>
      <c r="U49" s="160"/>
      <c r="V49" s="157"/>
      <c r="W49" s="158"/>
      <c r="X49" s="158"/>
      <c r="Y49" s="158"/>
      <c r="Z49" s="159"/>
      <c r="AA49" s="161"/>
      <c r="AB49" s="158"/>
      <c r="AC49" s="158"/>
      <c r="AD49" s="158"/>
      <c r="AE49" s="160"/>
      <c r="AF49" s="157"/>
      <c r="AG49" s="158"/>
      <c r="AH49" s="158"/>
      <c r="AI49" s="158"/>
      <c r="AJ49" s="159"/>
      <c r="AK49" s="157"/>
      <c r="AL49" s="158"/>
      <c r="AM49" s="158"/>
      <c r="AN49" s="158"/>
      <c r="AO49" s="159"/>
      <c r="AP49" s="221"/>
      <c r="AQ49" s="175"/>
      <c r="AR49" s="183"/>
      <c r="AS49" s="293"/>
    </row>
    <row r="50" spans="1:46" s="119" customFormat="1" ht="12.95" customHeight="1" thickBot="1">
      <c r="A50" s="326" t="s">
        <v>102</v>
      </c>
      <c r="B50" s="332"/>
      <c r="C50" s="332"/>
      <c r="D50" s="332"/>
      <c r="E50" s="64">
        <f>SUM(E51:E52)</f>
        <v>0</v>
      </c>
      <c r="F50" s="64">
        <f t="shared" ref="F50:AO50" si="9">SUM(F51:F52)</f>
        <v>0</v>
      </c>
      <c r="G50" s="222">
        <f t="shared" si="9"/>
        <v>0</v>
      </c>
      <c r="H50" s="247">
        <f t="shared" si="9"/>
        <v>0</v>
      </c>
      <c r="I50" s="247">
        <f t="shared" si="9"/>
        <v>0</v>
      </c>
      <c r="J50" s="247">
        <f t="shared" si="9"/>
        <v>0</v>
      </c>
      <c r="K50" s="66">
        <f t="shared" si="9"/>
        <v>0</v>
      </c>
      <c r="L50" s="222">
        <f t="shared" si="9"/>
        <v>0</v>
      </c>
      <c r="M50" s="247">
        <f t="shared" si="9"/>
        <v>0</v>
      </c>
      <c r="N50" s="247">
        <f t="shared" si="9"/>
        <v>0</v>
      </c>
      <c r="O50" s="247">
        <f t="shared" si="9"/>
        <v>0</v>
      </c>
      <c r="P50" s="66">
        <f t="shared" si="9"/>
        <v>0</v>
      </c>
      <c r="Q50" s="222">
        <f t="shared" si="9"/>
        <v>0</v>
      </c>
      <c r="R50" s="247">
        <f t="shared" si="9"/>
        <v>0</v>
      </c>
      <c r="S50" s="247">
        <f t="shared" si="9"/>
        <v>0</v>
      </c>
      <c r="T50" s="247">
        <f t="shared" si="9"/>
        <v>0</v>
      </c>
      <c r="U50" s="66">
        <f t="shared" si="9"/>
        <v>0</v>
      </c>
      <c r="V50" s="222">
        <f t="shared" si="9"/>
        <v>0</v>
      </c>
      <c r="W50" s="247">
        <f t="shared" si="9"/>
        <v>0</v>
      </c>
      <c r="X50" s="247">
        <f t="shared" si="9"/>
        <v>0</v>
      </c>
      <c r="Y50" s="247">
        <f t="shared" si="9"/>
        <v>0</v>
      </c>
      <c r="Z50" s="66">
        <f t="shared" si="9"/>
        <v>0</v>
      </c>
      <c r="AA50" s="222">
        <f t="shared" si="9"/>
        <v>0</v>
      </c>
      <c r="AB50" s="247">
        <f t="shared" si="9"/>
        <v>0</v>
      </c>
      <c r="AC50" s="247">
        <f t="shared" si="9"/>
        <v>0</v>
      </c>
      <c r="AD50" s="247">
        <f t="shared" si="9"/>
        <v>0</v>
      </c>
      <c r="AE50" s="66">
        <f t="shared" si="9"/>
        <v>0</v>
      </c>
      <c r="AF50" s="222">
        <f t="shared" si="9"/>
        <v>0</v>
      </c>
      <c r="AG50" s="247">
        <f t="shared" si="9"/>
        <v>0</v>
      </c>
      <c r="AH50" s="247">
        <f t="shared" si="9"/>
        <v>0</v>
      </c>
      <c r="AI50" s="247">
        <f t="shared" si="9"/>
        <v>0</v>
      </c>
      <c r="AJ50" s="66">
        <f t="shared" si="9"/>
        <v>0</v>
      </c>
      <c r="AK50" s="222">
        <f t="shared" si="9"/>
        <v>0</v>
      </c>
      <c r="AL50" s="247">
        <f t="shared" si="9"/>
        <v>0</v>
      </c>
      <c r="AM50" s="247">
        <f t="shared" si="9"/>
        <v>0</v>
      </c>
      <c r="AN50" s="247">
        <f t="shared" si="9"/>
        <v>0</v>
      </c>
      <c r="AO50" s="69">
        <f t="shared" si="9"/>
        <v>0</v>
      </c>
      <c r="AP50" s="66"/>
      <c r="AQ50" s="67"/>
      <c r="AR50" s="69"/>
      <c r="AS50" s="163"/>
    </row>
    <row r="51" spans="1:46" s="119" customFormat="1" ht="12.95" customHeight="1">
      <c r="A51" s="70"/>
      <c r="B51" s="225"/>
      <c r="C51" s="225"/>
      <c r="D51" s="225"/>
      <c r="E51" s="226">
        <f t="shared" si="7"/>
        <v>0</v>
      </c>
      <c r="F51" s="226">
        <f t="shared" si="8"/>
        <v>0</v>
      </c>
      <c r="G51" s="16"/>
      <c r="H51" s="17"/>
      <c r="I51" s="17"/>
      <c r="J51" s="17"/>
      <c r="K51" s="18"/>
      <c r="L51" s="19"/>
      <c r="M51" s="17"/>
      <c r="N51" s="17"/>
      <c r="O51" s="17"/>
      <c r="P51" s="20"/>
      <c r="Q51" s="16"/>
      <c r="R51" s="17"/>
      <c r="S51" s="17"/>
      <c r="T51" s="17"/>
      <c r="U51" s="18"/>
      <c r="V51" s="19"/>
      <c r="W51" s="17"/>
      <c r="X51" s="17"/>
      <c r="Y51" s="17"/>
      <c r="Z51" s="20"/>
      <c r="AA51" s="16"/>
      <c r="AB51" s="17"/>
      <c r="AC51" s="17"/>
      <c r="AD51" s="17"/>
      <c r="AE51" s="18"/>
      <c r="AF51" s="19"/>
      <c r="AG51" s="17"/>
      <c r="AH51" s="17"/>
      <c r="AI51" s="17"/>
      <c r="AJ51" s="20"/>
      <c r="AK51" s="19"/>
      <c r="AL51" s="17"/>
      <c r="AM51" s="17"/>
      <c r="AN51" s="17"/>
      <c r="AO51" s="20"/>
      <c r="AP51" s="220"/>
      <c r="AQ51" s="122"/>
      <c r="AR51" s="219"/>
      <c r="AS51" s="303"/>
    </row>
    <row r="52" spans="1:46" s="119" customFormat="1" ht="11.25" customHeight="1" thickBot="1">
      <c r="A52" s="70"/>
      <c r="B52" s="229"/>
      <c r="C52" s="229"/>
      <c r="D52" s="229"/>
      <c r="E52" s="224">
        <f t="shared" si="7"/>
        <v>0</v>
      </c>
      <c r="F52" s="224">
        <f t="shared" si="8"/>
        <v>0</v>
      </c>
      <c r="G52" s="21"/>
      <c r="H52" s="22"/>
      <c r="I52" s="22"/>
      <c r="J52" s="22"/>
      <c r="K52" s="23"/>
      <c r="L52" s="24"/>
      <c r="M52" s="22"/>
      <c r="N52" s="22"/>
      <c r="O52" s="22"/>
      <c r="P52" s="25"/>
      <c r="Q52" s="21"/>
      <c r="R52" s="22"/>
      <c r="S52" s="22"/>
      <c r="T52" s="22"/>
      <c r="U52" s="23"/>
      <c r="V52" s="24"/>
      <c r="W52" s="22"/>
      <c r="X52" s="22"/>
      <c r="Y52" s="22"/>
      <c r="Z52" s="25"/>
      <c r="AA52" s="21"/>
      <c r="AB52" s="22"/>
      <c r="AC52" s="22"/>
      <c r="AD52" s="22"/>
      <c r="AE52" s="23"/>
      <c r="AF52" s="24"/>
      <c r="AG52" s="22"/>
      <c r="AH52" s="22"/>
      <c r="AI52" s="22"/>
      <c r="AJ52" s="25"/>
      <c r="AK52" s="24"/>
      <c r="AL52" s="22"/>
      <c r="AM52" s="22"/>
      <c r="AN52" s="22"/>
      <c r="AO52" s="25"/>
      <c r="AP52" s="138"/>
      <c r="AQ52" s="74"/>
      <c r="AR52" s="75"/>
      <c r="AS52" s="298"/>
    </row>
    <row r="53" spans="1:46" s="2" customFormat="1" ht="12.95" customHeight="1" thickBot="1">
      <c r="A53" s="333" t="s">
        <v>75</v>
      </c>
      <c r="B53" s="334"/>
      <c r="C53" s="334"/>
      <c r="D53" s="334"/>
      <c r="E53" s="78">
        <f>SUM(E55:E70)</f>
        <v>250</v>
      </c>
      <c r="F53" s="78">
        <f>F54+F66</f>
        <v>55</v>
      </c>
      <c r="G53" s="222">
        <f t="shared" ref="G53:AN53" si="10">SUM(G55:G72)</f>
        <v>20</v>
      </c>
      <c r="H53" s="247">
        <f t="shared" si="10"/>
        <v>0</v>
      </c>
      <c r="I53" s="247">
        <f t="shared" si="10"/>
        <v>0</v>
      </c>
      <c r="J53" s="247">
        <f t="shared" si="10"/>
        <v>0</v>
      </c>
      <c r="K53" s="66">
        <f t="shared" si="10"/>
        <v>4</v>
      </c>
      <c r="L53" s="222">
        <f t="shared" si="10"/>
        <v>0</v>
      </c>
      <c r="M53" s="247">
        <f t="shared" si="10"/>
        <v>0</v>
      </c>
      <c r="N53" s="247">
        <f t="shared" si="10"/>
        <v>12</v>
      </c>
      <c r="O53" s="247">
        <f t="shared" si="10"/>
        <v>0</v>
      </c>
      <c r="P53" s="66">
        <f t="shared" si="10"/>
        <v>4</v>
      </c>
      <c r="Q53" s="222">
        <f t="shared" si="10"/>
        <v>12</v>
      </c>
      <c r="R53" s="247">
        <f t="shared" si="10"/>
        <v>4</v>
      </c>
      <c r="S53" s="247">
        <f t="shared" si="10"/>
        <v>0</v>
      </c>
      <c r="T53" s="247">
        <f t="shared" si="10"/>
        <v>0</v>
      </c>
      <c r="U53" s="66">
        <f t="shared" si="10"/>
        <v>3</v>
      </c>
      <c r="V53" s="222">
        <f t="shared" si="10"/>
        <v>26</v>
      </c>
      <c r="W53" s="247">
        <f t="shared" si="10"/>
        <v>14</v>
      </c>
      <c r="X53" s="247">
        <f t="shared" si="10"/>
        <v>10</v>
      </c>
      <c r="Y53" s="247">
        <f t="shared" si="10"/>
        <v>0</v>
      </c>
      <c r="Z53" s="66">
        <f t="shared" si="10"/>
        <v>10</v>
      </c>
      <c r="AA53" s="222">
        <f t="shared" si="10"/>
        <v>14</v>
      </c>
      <c r="AB53" s="247">
        <f t="shared" si="10"/>
        <v>16</v>
      </c>
      <c r="AC53" s="247">
        <f t="shared" si="10"/>
        <v>6</v>
      </c>
      <c r="AD53" s="247">
        <f t="shared" si="10"/>
        <v>0</v>
      </c>
      <c r="AE53" s="66">
        <f t="shared" si="10"/>
        <v>8</v>
      </c>
      <c r="AF53" s="222">
        <f t="shared" si="10"/>
        <v>30</v>
      </c>
      <c r="AG53" s="247">
        <f t="shared" si="10"/>
        <v>30</v>
      </c>
      <c r="AH53" s="247">
        <f t="shared" si="10"/>
        <v>20</v>
      </c>
      <c r="AI53" s="247">
        <f t="shared" si="10"/>
        <v>0</v>
      </c>
      <c r="AJ53" s="66">
        <f t="shared" si="10"/>
        <v>18</v>
      </c>
      <c r="AK53" s="222">
        <f t="shared" si="10"/>
        <v>8</v>
      </c>
      <c r="AL53" s="247">
        <f t="shared" si="10"/>
        <v>8</v>
      </c>
      <c r="AM53" s="247">
        <f t="shared" si="10"/>
        <v>60</v>
      </c>
      <c r="AN53" s="247">
        <f t="shared" si="10"/>
        <v>0</v>
      </c>
      <c r="AO53" s="69">
        <f>SUM(AO55:AO70)</f>
        <v>8</v>
      </c>
      <c r="AP53" s="66"/>
      <c r="AQ53" s="67"/>
      <c r="AR53" s="69"/>
      <c r="AS53" s="170"/>
      <c r="AT53" s="119"/>
    </row>
    <row r="54" spans="1:46" s="2" customFormat="1" ht="12.95" customHeight="1">
      <c r="A54" s="260" t="s">
        <v>103</v>
      </c>
      <c r="B54" s="261"/>
      <c r="C54" s="261"/>
      <c r="D54" s="261"/>
      <c r="E54" s="262"/>
      <c r="F54" s="263">
        <f>SUM(F55:F65)</f>
        <v>39</v>
      </c>
      <c r="G54" s="257"/>
      <c r="H54" s="258"/>
      <c r="I54" s="258"/>
      <c r="J54" s="258"/>
      <c r="K54" s="259"/>
      <c r="L54" s="257"/>
      <c r="M54" s="258"/>
      <c r="N54" s="258"/>
      <c r="O54" s="258"/>
      <c r="P54" s="259"/>
      <c r="Q54" s="257"/>
      <c r="R54" s="258"/>
      <c r="S54" s="258"/>
      <c r="T54" s="258"/>
      <c r="U54" s="259"/>
      <c r="V54" s="257"/>
      <c r="W54" s="258"/>
      <c r="X54" s="258"/>
      <c r="Y54" s="258"/>
      <c r="Z54" s="259"/>
      <c r="AA54" s="257"/>
      <c r="AB54" s="258"/>
      <c r="AC54" s="258"/>
      <c r="AD54" s="258"/>
      <c r="AE54" s="259"/>
      <c r="AF54" s="257"/>
      <c r="AG54" s="258"/>
      <c r="AH54" s="258"/>
      <c r="AI54" s="258"/>
      <c r="AJ54" s="259"/>
      <c r="AK54" s="257"/>
      <c r="AL54" s="258"/>
      <c r="AM54" s="258"/>
      <c r="AN54" s="258"/>
      <c r="AO54" s="259"/>
      <c r="AP54" s="254"/>
      <c r="AQ54" s="255"/>
      <c r="AR54" s="256"/>
      <c r="AS54" s="289"/>
      <c r="AT54" s="119"/>
    </row>
    <row r="55" spans="1:46" s="2" customFormat="1" ht="12.95" customHeight="1">
      <c r="A55" s="251" t="s">
        <v>141</v>
      </c>
      <c r="B55" s="252" t="s">
        <v>186</v>
      </c>
      <c r="C55" s="359" t="s">
        <v>253</v>
      </c>
      <c r="D55" s="252" t="s">
        <v>76</v>
      </c>
      <c r="E55" s="253">
        <f t="shared" si="7"/>
        <v>20</v>
      </c>
      <c r="F55" s="253">
        <f t="shared" si="8"/>
        <v>4</v>
      </c>
      <c r="G55" s="24">
        <v>20</v>
      </c>
      <c r="H55" s="22">
        <v>0</v>
      </c>
      <c r="I55" s="22">
        <v>0</v>
      </c>
      <c r="J55" s="22" t="s">
        <v>25</v>
      </c>
      <c r="K55" s="25">
        <v>4</v>
      </c>
      <c r="L55" s="24"/>
      <c r="M55" s="22"/>
      <c r="N55" s="22"/>
      <c r="O55" s="22"/>
      <c r="P55" s="25"/>
      <c r="Q55" s="24"/>
      <c r="R55" s="22"/>
      <c r="S55" s="22"/>
      <c r="T55" s="22"/>
      <c r="U55" s="25"/>
      <c r="V55" s="24"/>
      <c r="W55" s="22"/>
      <c r="X55" s="22"/>
      <c r="Y55" s="22"/>
      <c r="Z55" s="25"/>
      <c r="AA55" s="24"/>
      <c r="AB55" s="22"/>
      <c r="AC55" s="22"/>
      <c r="AD55" s="22"/>
      <c r="AE55" s="25"/>
      <c r="AF55" s="24"/>
      <c r="AG55" s="22"/>
      <c r="AH55" s="22"/>
      <c r="AI55" s="22"/>
      <c r="AJ55" s="25"/>
      <c r="AK55" s="24"/>
      <c r="AL55" s="22"/>
      <c r="AM55" s="22"/>
      <c r="AN55" s="22"/>
      <c r="AO55" s="25"/>
      <c r="AP55" s="218"/>
      <c r="AQ55" s="76"/>
      <c r="AR55" s="184"/>
      <c r="AS55" s="290"/>
      <c r="AT55" s="119"/>
    </row>
    <row r="56" spans="1:46" s="2" customFormat="1" ht="12.95" customHeight="1">
      <c r="A56" s="80" t="s">
        <v>212</v>
      </c>
      <c r="B56" s="227" t="s">
        <v>187</v>
      </c>
      <c r="C56" s="360" t="s">
        <v>254</v>
      </c>
      <c r="D56" s="227" t="s">
        <v>77</v>
      </c>
      <c r="E56" s="233">
        <f t="shared" si="7"/>
        <v>12</v>
      </c>
      <c r="F56" s="233">
        <f t="shared" si="8"/>
        <v>4</v>
      </c>
      <c r="G56" s="24"/>
      <c r="H56" s="22"/>
      <c r="I56" s="22"/>
      <c r="J56" s="22"/>
      <c r="K56" s="25"/>
      <c r="L56" s="24">
        <v>0</v>
      </c>
      <c r="M56" s="22">
        <v>0</v>
      </c>
      <c r="N56" s="22">
        <v>12</v>
      </c>
      <c r="O56" s="22" t="s">
        <v>58</v>
      </c>
      <c r="P56" s="25">
        <v>4</v>
      </c>
      <c r="Q56" s="24"/>
      <c r="R56" s="22"/>
      <c r="S56" s="22"/>
      <c r="T56" s="22"/>
      <c r="U56" s="25"/>
      <c r="V56" s="24"/>
      <c r="W56" s="22"/>
      <c r="X56" s="22"/>
      <c r="Y56" s="22"/>
      <c r="Z56" s="25"/>
      <c r="AA56" s="24"/>
      <c r="AB56" s="22"/>
      <c r="AC56" s="22"/>
      <c r="AD56" s="22"/>
      <c r="AE56" s="25"/>
      <c r="AF56" s="24"/>
      <c r="AG56" s="22"/>
      <c r="AH56" s="22"/>
      <c r="AI56" s="22"/>
      <c r="AJ56" s="25"/>
      <c r="AK56" s="24"/>
      <c r="AL56" s="22"/>
      <c r="AM56" s="22"/>
      <c r="AN56" s="22"/>
      <c r="AO56" s="25"/>
      <c r="AP56" s="113">
        <v>41</v>
      </c>
      <c r="AQ56" s="73"/>
      <c r="AR56" s="114"/>
      <c r="AS56" s="290" t="s">
        <v>76</v>
      </c>
      <c r="AT56" s="119"/>
    </row>
    <row r="57" spans="1:46" s="2" customFormat="1" ht="12.95" customHeight="1">
      <c r="A57" s="80" t="s">
        <v>213</v>
      </c>
      <c r="B57" s="227" t="s">
        <v>188</v>
      </c>
      <c r="C57" s="360" t="s">
        <v>255</v>
      </c>
      <c r="D57" s="227" t="s">
        <v>78</v>
      </c>
      <c r="E57" s="233">
        <f t="shared" si="7"/>
        <v>16</v>
      </c>
      <c r="F57" s="233">
        <f t="shared" si="8"/>
        <v>3</v>
      </c>
      <c r="G57" s="24"/>
      <c r="H57" s="22"/>
      <c r="I57" s="22"/>
      <c r="J57" s="22"/>
      <c r="K57" s="25"/>
      <c r="L57" s="24"/>
      <c r="M57" s="22"/>
      <c r="N57" s="22"/>
      <c r="O57" s="22"/>
      <c r="P57" s="25"/>
      <c r="Q57" s="24">
        <v>12</v>
      </c>
      <c r="R57" s="22">
        <v>4</v>
      </c>
      <c r="S57" s="22">
        <v>0</v>
      </c>
      <c r="T57" s="22" t="s">
        <v>25</v>
      </c>
      <c r="U57" s="25">
        <v>3</v>
      </c>
      <c r="V57" s="24"/>
      <c r="W57" s="22"/>
      <c r="X57" s="22"/>
      <c r="Y57" s="22"/>
      <c r="Z57" s="25"/>
      <c r="AA57" s="24"/>
      <c r="AB57" s="22"/>
      <c r="AC57" s="22"/>
      <c r="AD57" s="22"/>
      <c r="AE57" s="25"/>
      <c r="AF57" s="24"/>
      <c r="AG57" s="22"/>
      <c r="AH57" s="22"/>
      <c r="AI57" s="22"/>
      <c r="AJ57" s="25"/>
      <c r="AK57" s="24"/>
      <c r="AL57" s="22"/>
      <c r="AM57" s="22"/>
      <c r="AN57" s="22"/>
      <c r="AO57" s="25"/>
      <c r="AP57" s="113"/>
      <c r="AQ57" s="73"/>
      <c r="AR57" s="114"/>
      <c r="AS57" s="290"/>
      <c r="AT57" s="119"/>
    </row>
    <row r="58" spans="1:46" s="2" customFormat="1" ht="12.95" customHeight="1">
      <c r="A58" s="80" t="s">
        <v>214</v>
      </c>
      <c r="B58" s="227" t="s">
        <v>189</v>
      </c>
      <c r="C58" s="360" t="s">
        <v>256</v>
      </c>
      <c r="D58" s="227" t="s">
        <v>79</v>
      </c>
      <c r="E58" s="233">
        <f t="shared" si="7"/>
        <v>22</v>
      </c>
      <c r="F58" s="233">
        <f t="shared" si="8"/>
        <v>4</v>
      </c>
      <c r="G58" s="24"/>
      <c r="H58" s="22"/>
      <c r="I58" s="22"/>
      <c r="J58" s="22"/>
      <c r="K58" s="25"/>
      <c r="L58" s="24"/>
      <c r="M58" s="22"/>
      <c r="N58" s="22"/>
      <c r="O58" s="22"/>
      <c r="P58" s="25"/>
      <c r="Q58" s="24"/>
      <c r="R58" s="22"/>
      <c r="S58" s="22"/>
      <c r="T58" s="22"/>
      <c r="U58" s="25"/>
      <c r="V58" s="24">
        <v>14</v>
      </c>
      <c r="W58" s="22">
        <v>8</v>
      </c>
      <c r="X58" s="22">
        <v>0</v>
      </c>
      <c r="Y58" s="22" t="s">
        <v>25</v>
      </c>
      <c r="Z58" s="25">
        <v>4</v>
      </c>
      <c r="AA58" s="24"/>
      <c r="AB58" s="22"/>
      <c r="AC58" s="22"/>
      <c r="AD58" s="22"/>
      <c r="AE58" s="25"/>
      <c r="AF58" s="24"/>
      <c r="AG58" s="22"/>
      <c r="AH58" s="22"/>
      <c r="AI58" s="22"/>
      <c r="AJ58" s="25"/>
      <c r="AK58" s="24"/>
      <c r="AL58" s="22"/>
      <c r="AM58" s="22"/>
      <c r="AN58" s="22"/>
      <c r="AO58" s="25"/>
      <c r="AP58" s="113"/>
      <c r="AQ58" s="73"/>
      <c r="AR58" s="114"/>
      <c r="AS58" s="290"/>
      <c r="AT58" s="119"/>
    </row>
    <row r="59" spans="1:46" s="2" customFormat="1" ht="29.25" customHeight="1">
      <c r="A59" s="80" t="s">
        <v>215</v>
      </c>
      <c r="B59" s="227" t="s">
        <v>190</v>
      </c>
      <c r="C59" s="360" t="s">
        <v>257</v>
      </c>
      <c r="D59" s="227" t="s">
        <v>100</v>
      </c>
      <c r="E59" s="233">
        <f t="shared" si="7"/>
        <v>16</v>
      </c>
      <c r="F59" s="233">
        <f t="shared" si="8"/>
        <v>4</v>
      </c>
      <c r="G59" s="24"/>
      <c r="H59" s="22"/>
      <c r="I59" s="22"/>
      <c r="J59" s="22"/>
      <c r="K59" s="25"/>
      <c r="L59" s="24"/>
      <c r="M59" s="22"/>
      <c r="N59" s="22"/>
      <c r="O59" s="22"/>
      <c r="P59" s="25"/>
      <c r="Q59" s="24"/>
      <c r="R59" s="22"/>
      <c r="S59" s="22"/>
      <c r="T59" s="22"/>
      <c r="U59" s="25"/>
      <c r="V59" s="24"/>
      <c r="W59" s="22"/>
      <c r="X59" s="22"/>
      <c r="Y59" s="22"/>
      <c r="Z59" s="25"/>
      <c r="AA59" s="24">
        <v>4</v>
      </c>
      <c r="AB59" s="22">
        <v>6</v>
      </c>
      <c r="AC59" s="22">
        <v>6</v>
      </c>
      <c r="AD59" s="22" t="s">
        <v>58</v>
      </c>
      <c r="AE59" s="25">
        <v>4</v>
      </c>
      <c r="AF59" s="24"/>
      <c r="AG59" s="22"/>
      <c r="AH59" s="22"/>
      <c r="AI59" s="22"/>
      <c r="AJ59" s="25"/>
      <c r="AK59" s="24"/>
      <c r="AL59" s="22"/>
      <c r="AM59" s="22"/>
      <c r="AN59" s="22"/>
      <c r="AO59" s="25"/>
      <c r="AP59" s="113"/>
      <c r="AQ59" s="73"/>
      <c r="AR59" s="114"/>
      <c r="AS59" s="290"/>
      <c r="AT59" s="119"/>
    </row>
    <row r="60" spans="1:46" s="2" customFormat="1" ht="16.5" customHeight="1">
      <c r="A60" s="80" t="s">
        <v>216</v>
      </c>
      <c r="B60" s="227" t="s">
        <v>248</v>
      </c>
      <c r="C60" s="360" t="s">
        <v>258</v>
      </c>
      <c r="D60" s="227" t="s">
        <v>225</v>
      </c>
      <c r="E60" s="233">
        <f t="shared" si="7"/>
        <v>10</v>
      </c>
      <c r="F60" s="233">
        <f t="shared" si="8"/>
        <v>3</v>
      </c>
      <c r="G60" s="24"/>
      <c r="H60" s="22"/>
      <c r="I60" s="22"/>
      <c r="J60" s="22"/>
      <c r="K60" s="25"/>
      <c r="L60" s="24"/>
      <c r="M60" s="22"/>
      <c r="N60" s="22"/>
      <c r="O60" s="22"/>
      <c r="P60" s="25"/>
      <c r="Q60" s="24"/>
      <c r="R60" s="22"/>
      <c r="S60" s="22"/>
      <c r="T60" s="22"/>
      <c r="U60" s="25"/>
      <c r="V60" s="24">
        <v>0</v>
      </c>
      <c r="W60" s="22">
        <v>0</v>
      </c>
      <c r="X60" s="22">
        <v>10</v>
      </c>
      <c r="Y60" s="22" t="s">
        <v>58</v>
      </c>
      <c r="Z60" s="25">
        <v>3</v>
      </c>
      <c r="AA60" s="24"/>
      <c r="AB60" s="22"/>
      <c r="AC60" s="22"/>
      <c r="AD60" s="22"/>
      <c r="AE60" s="25"/>
      <c r="AF60" s="24"/>
      <c r="AG60" s="22"/>
      <c r="AH60" s="22"/>
      <c r="AI60" s="22"/>
      <c r="AJ60" s="25"/>
      <c r="AK60" s="24"/>
      <c r="AL60" s="22"/>
      <c r="AM60" s="22"/>
      <c r="AN60" s="22"/>
      <c r="AO60" s="25"/>
      <c r="AP60" s="113"/>
      <c r="AQ60" s="73"/>
      <c r="AR60" s="114"/>
      <c r="AS60" s="290"/>
      <c r="AT60" s="119"/>
    </row>
    <row r="61" spans="1:46" s="2" customFormat="1" ht="12.95" customHeight="1">
      <c r="A61" s="80" t="s">
        <v>216</v>
      </c>
      <c r="B61" s="227" t="s">
        <v>191</v>
      </c>
      <c r="C61" s="360" t="s">
        <v>259</v>
      </c>
      <c r="D61" s="227" t="s">
        <v>80</v>
      </c>
      <c r="E61" s="233">
        <f t="shared" si="7"/>
        <v>18</v>
      </c>
      <c r="F61" s="233">
        <f t="shared" si="8"/>
        <v>3</v>
      </c>
      <c r="G61" s="24"/>
      <c r="H61" s="22"/>
      <c r="I61" s="22"/>
      <c r="J61" s="22"/>
      <c r="K61" s="25"/>
      <c r="L61" s="24"/>
      <c r="M61" s="22"/>
      <c r="N61" s="22"/>
      <c r="O61" s="22"/>
      <c r="P61" s="25"/>
      <c r="Q61" s="24"/>
      <c r="R61" s="22"/>
      <c r="S61" s="22"/>
      <c r="T61" s="22"/>
      <c r="U61" s="25"/>
      <c r="V61" s="24">
        <v>12</v>
      </c>
      <c r="W61" s="22">
        <v>6</v>
      </c>
      <c r="X61" s="22">
        <v>0</v>
      </c>
      <c r="Y61" s="22" t="s">
        <v>58</v>
      </c>
      <c r="Z61" s="25">
        <v>3</v>
      </c>
      <c r="AA61" s="24"/>
      <c r="AB61" s="22"/>
      <c r="AC61" s="22"/>
      <c r="AD61" s="22"/>
      <c r="AE61" s="25"/>
      <c r="AF61" s="24"/>
      <c r="AG61" s="22"/>
      <c r="AH61" s="22"/>
      <c r="AI61" s="22"/>
      <c r="AJ61" s="25"/>
      <c r="AK61" s="24"/>
      <c r="AL61" s="22"/>
      <c r="AM61" s="22"/>
      <c r="AN61" s="22"/>
      <c r="AO61" s="25"/>
      <c r="AP61" s="113"/>
      <c r="AQ61" s="73"/>
      <c r="AR61" s="114"/>
      <c r="AS61" s="290"/>
      <c r="AT61" s="119"/>
    </row>
    <row r="62" spans="1:46" s="2" customFormat="1" ht="28.5" customHeight="1">
      <c r="A62" s="80" t="s">
        <v>217</v>
      </c>
      <c r="B62" s="227" t="s">
        <v>192</v>
      </c>
      <c r="C62" s="360" t="s">
        <v>260</v>
      </c>
      <c r="D62" s="227" t="s">
        <v>81</v>
      </c>
      <c r="E62" s="233">
        <f t="shared" si="7"/>
        <v>20</v>
      </c>
      <c r="F62" s="233">
        <f t="shared" si="8"/>
        <v>4</v>
      </c>
      <c r="G62" s="24"/>
      <c r="H62" s="22"/>
      <c r="I62" s="22"/>
      <c r="J62" s="22"/>
      <c r="K62" s="25"/>
      <c r="L62" s="24"/>
      <c r="M62" s="22"/>
      <c r="N62" s="22"/>
      <c r="O62" s="22"/>
      <c r="P62" s="25"/>
      <c r="Q62" s="24"/>
      <c r="R62" s="22"/>
      <c r="S62" s="22"/>
      <c r="T62" s="22"/>
      <c r="U62" s="25"/>
      <c r="V62" s="24"/>
      <c r="W62" s="22"/>
      <c r="X62" s="22"/>
      <c r="Y62" s="22"/>
      <c r="Z62" s="25"/>
      <c r="AA62" s="24">
        <v>10</v>
      </c>
      <c r="AB62" s="22">
        <v>10</v>
      </c>
      <c r="AC62" s="22">
        <v>0</v>
      </c>
      <c r="AD62" s="22" t="s">
        <v>58</v>
      </c>
      <c r="AE62" s="25">
        <v>4</v>
      </c>
      <c r="AF62" s="24"/>
      <c r="AG62" s="22"/>
      <c r="AH62" s="22"/>
      <c r="AI62" s="22"/>
      <c r="AJ62" s="25"/>
      <c r="AK62" s="24"/>
      <c r="AL62" s="22"/>
      <c r="AM62" s="22"/>
      <c r="AN62" s="22"/>
      <c r="AO62" s="25"/>
      <c r="AP62" s="113"/>
      <c r="AQ62" s="73"/>
      <c r="AR62" s="114"/>
      <c r="AS62" s="290"/>
      <c r="AT62" s="119"/>
    </row>
    <row r="63" spans="1:46" s="2" customFormat="1" ht="12.95" customHeight="1">
      <c r="A63" s="80" t="s">
        <v>218</v>
      </c>
      <c r="B63" s="227" t="s">
        <v>193</v>
      </c>
      <c r="C63" s="360" t="s">
        <v>261</v>
      </c>
      <c r="D63" s="227" t="s">
        <v>86</v>
      </c>
      <c r="E63" s="233">
        <f t="shared" si="7"/>
        <v>16</v>
      </c>
      <c r="F63" s="233">
        <f t="shared" si="8"/>
        <v>4</v>
      </c>
      <c r="G63" s="24"/>
      <c r="H63" s="22"/>
      <c r="I63" s="22"/>
      <c r="J63" s="22"/>
      <c r="K63" s="25"/>
      <c r="L63" s="24"/>
      <c r="M63" s="22"/>
      <c r="N63" s="22"/>
      <c r="O63" s="22"/>
      <c r="P63" s="25"/>
      <c r="Q63" s="24"/>
      <c r="R63" s="22"/>
      <c r="S63" s="22"/>
      <c r="T63" s="22"/>
      <c r="U63" s="25"/>
      <c r="V63" s="24"/>
      <c r="W63" s="22"/>
      <c r="X63" s="22"/>
      <c r="Y63" s="22"/>
      <c r="Z63" s="25"/>
      <c r="AA63" s="24"/>
      <c r="AB63" s="22"/>
      <c r="AC63" s="22"/>
      <c r="AD63" s="22"/>
      <c r="AE63" s="25"/>
      <c r="AF63" s="24">
        <v>8</v>
      </c>
      <c r="AG63" s="22">
        <v>8</v>
      </c>
      <c r="AH63" s="22">
        <v>0</v>
      </c>
      <c r="AI63" s="22" t="s">
        <v>25</v>
      </c>
      <c r="AJ63" s="25">
        <v>4</v>
      </c>
      <c r="AK63" s="24"/>
      <c r="AL63" s="22"/>
      <c r="AM63" s="22"/>
      <c r="AN63" s="22"/>
      <c r="AO63" s="25"/>
      <c r="AP63" s="113"/>
      <c r="AQ63" s="73"/>
      <c r="AR63" s="114"/>
      <c r="AS63" s="290"/>
      <c r="AT63" s="119"/>
    </row>
    <row r="64" spans="1:46" s="2" customFormat="1" ht="12.95" customHeight="1">
      <c r="A64" s="80" t="s">
        <v>219</v>
      </c>
      <c r="B64" s="227" t="s">
        <v>223</v>
      </c>
      <c r="C64" s="227"/>
      <c r="D64" s="227" t="s">
        <v>105</v>
      </c>
      <c r="E64" s="233">
        <f t="shared" si="7"/>
        <v>14</v>
      </c>
      <c r="F64" s="233">
        <f t="shared" si="8"/>
        <v>3</v>
      </c>
      <c r="G64" s="24"/>
      <c r="H64" s="22"/>
      <c r="I64" s="22"/>
      <c r="J64" s="22"/>
      <c r="K64" s="25"/>
      <c r="L64" s="24"/>
      <c r="M64" s="22"/>
      <c r="N64" s="22"/>
      <c r="O64" s="22"/>
      <c r="P64" s="25"/>
      <c r="Q64" s="24"/>
      <c r="R64" s="22"/>
      <c r="S64" s="22"/>
      <c r="T64" s="22"/>
      <c r="U64" s="25"/>
      <c r="V64" s="24"/>
      <c r="W64" s="22"/>
      <c r="X64" s="22"/>
      <c r="Y64" s="22"/>
      <c r="Z64" s="25"/>
      <c r="AA64" s="24"/>
      <c r="AB64" s="22"/>
      <c r="AC64" s="22"/>
      <c r="AD64" s="22"/>
      <c r="AE64" s="25"/>
      <c r="AF64" s="24">
        <v>7</v>
      </c>
      <c r="AG64" s="22">
        <v>7</v>
      </c>
      <c r="AH64" s="22">
        <v>0</v>
      </c>
      <c r="AI64" s="22" t="s">
        <v>58</v>
      </c>
      <c r="AJ64" s="25">
        <v>3</v>
      </c>
      <c r="AK64" s="24"/>
      <c r="AL64" s="22"/>
      <c r="AM64" s="22"/>
      <c r="AN64" s="22"/>
      <c r="AO64" s="25"/>
      <c r="AP64" s="113"/>
      <c r="AQ64" s="73"/>
      <c r="AR64" s="114"/>
      <c r="AS64" s="290"/>
      <c r="AT64" s="119"/>
    </row>
    <row r="65" spans="1:46" s="2" customFormat="1" ht="12.95" customHeight="1">
      <c r="A65" s="80" t="s">
        <v>220</v>
      </c>
      <c r="B65" s="227" t="s">
        <v>223</v>
      </c>
      <c r="C65" s="227"/>
      <c r="D65" s="227" t="s">
        <v>106</v>
      </c>
      <c r="E65" s="233">
        <f t="shared" si="7"/>
        <v>14</v>
      </c>
      <c r="F65" s="233">
        <f t="shared" si="8"/>
        <v>3</v>
      </c>
      <c r="G65" s="24"/>
      <c r="H65" s="22"/>
      <c r="I65" s="22"/>
      <c r="J65" s="22"/>
      <c r="K65" s="25"/>
      <c r="L65" s="24"/>
      <c r="M65" s="22"/>
      <c r="N65" s="22"/>
      <c r="O65" s="22"/>
      <c r="P65" s="25"/>
      <c r="Q65" s="24"/>
      <c r="R65" s="22"/>
      <c r="S65" s="22"/>
      <c r="T65" s="22"/>
      <c r="U65" s="25"/>
      <c r="V65" s="24"/>
      <c r="W65" s="22"/>
      <c r="X65" s="22"/>
      <c r="Y65" s="22"/>
      <c r="Z65" s="25"/>
      <c r="AA65" s="24"/>
      <c r="AB65" s="22"/>
      <c r="AC65" s="22"/>
      <c r="AD65" s="22"/>
      <c r="AE65" s="25"/>
      <c r="AF65" s="24">
        <v>7</v>
      </c>
      <c r="AG65" s="22">
        <v>7</v>
      </c>
      <c r="AH65" s="22">
        <v>0</v>
      </c>
      <c r="AI65" s="22" t="s">
        <v>58</v>
      </c>
      <c r="AJ65" s="25">
        <v>3</v>
      </c>
      <c r="AK65" s="24"/>
      <c r="AL65" s="22"/>
      <c r="AM65" s="22"/>
      <c r="AN65" s="22"/>
      <c r="AO65" s="25"/>
      <c r="AP65" s="113"/>
      <c r="AQ65" s="73"/>
      <c r="AR65" s="114"/>
      <c r="AS65" s="290"/>
      <c r="AT65" s="119"/>
    </row>
    <row r="66" spans="1:46" s="2" customFormat="1" ht="12.95" customHeight="1">
      <c r="A66" s="337" t="s">
        <v>104</v>
      </c>
      <c r="B66" s="338"/>
      <c r="C66" s="338"/>
      <c r="D66" s="339"/>
      <c r="E66" s="233"/>
      <c r="F66" s="264">
        <f>SUM(F67:F70)</f>
        <v>16</v>
      </c>
      <c r="G66" s="24"/>
      <c r="H66" s="22"/>
      <c r="I66" s="22"/>
      <c r="J66" s="22"/>
      <c r="K66" s="25"/>
      <c r="L66" s="24"/>
      <c r="M66" s="22"/>
      <c r="N66" s="22"/>
      <c r="O66" s="22"/>
      <c r="P66" s="25"/>
      <c r="Q66" s="24"/>
      <c r="R66" s="22"/>
      <c r="S66" s="22"/>
      <c r="T66" s="22"/>
      <c r="U66" s="25"/>
      <c r="V66" s="24"/>
      <c r="W66" s="22"/>
      <c r="X66" s="22"/>
      <c r="Y66" s="22"/>
      <c r="Z66" s="25"/>
      <c r="AA66" s="24"/>
      <c r="AB66" s="22"/>
      <c r="AC66" s="22"/>
      <c r="AD66" s="22"/>
      <c r="AE66" s="25"/>
      <c r="AF66" s="24"/>
      <c r="AG66" s="22"/>
      <c r="AH66" s="22"/>
      <c r="AI66" s="22"/>
      <c r="AJ66" s="25"/>
      <c r="AK66" s="24"/>
      <c r="AL66" s="22"/>
      <c r="AM66" s="22"/>
      <c r="AN66" s="22"/>
      <c r="AO66" s="25"/>
      <c r="AP66" s="113"/>
      <c r="AQ66" s="73"/>
      <c r="AR66" s="114"/>
      <c r="AS66" s="290"/>
      <c r="AT66" s="119"/>
    </row>
    <row r="67" spans="1:46" s="2" customFormat="1" ht="12.95" customHeight="1">
      <c r="A67" s="80" t="s">
        <v>221</v>
      </c>
      <c r="B67" s="227" t="s">
        <v>194</v>
      </c>
      <c r="C67" s="359" t="s">
        <v>262</v>
      </c>
      <c r="D67" s="227" t="s">
        <v>84</v>
      </c>
      <c r="E67" s="233">
        <f t="shared" si="7"/>
        <v>16</v>
      </c>
      <c r="F67" s="233">
        <f t="shared" si="8"/>
        <v>4</v>
      </c>
      <c r="G67" s="24"/>
      <c r="H67" s="22"/>
      <c r="I67" s="22"/>
      <c r="J67" s="22"/>
      <c r="K67" s="25"/>
      <c r="L67" s="24"/>
      <c r="M67" s="22"/>
      <c r="N67" s="22"/>
      <c r="O67" s="22"/>
      <c r="P67" s="25"/>
      <c r="Q67" s="24"/>
      <c r="R67" s="22"/>
      <c r="S67" s="22"/>
      <c r="T67" s="22"/>
      <c r="U67" s="25"/>
      <c r="V67" s="24"/>
      <c r="W67" s="22"/>
      <c r="X67" s="22"/>
      <c r="Y67" s="22"/>
      <c r="Z67" s="25"/>
      <c r="AA67" s="24"/>
      <c r="AB67" s="22"/>
      <c r="AC67" s="22"/>
      <c r="AD67" s="22"/>
      <c r="AE67" s="25"/>
      <c r="AF67" s="24">
        <v>8</v>
      </c>
      <c r="AG67" s="22">
        <v>8</v>
      </c>
      <c r="AH67" s="22">
        <v>0</v>
      </c>
      <c r="AI67" s="22" t="s">
        <v>25</v>
      </c>
      <c r="AJ67" s="25">
        <v>4</v>
      </c>
      <c r="AK67" s="24"/>
      <c r="AL67" s="22"/>
      <c r="AM67" s="22"/>
      <c r="AN67" s="22"/>
      <c r="AO67" s="25"/>
      <c r="AP67" s="113"/>
      <c r="AQ67" s="73"/>
      <c r="AR67" s="114"/>
      <c r="AS67" s="290"/>
      <c r="AT67" s="119"/>
    </row>
    <row r="68" spans="1:46" s="2" customFormat="1" ht="12.95" customHeight="1">
      <c r="A68" s="80" t="s">
        <v>222</v>
      </c>
      <c r="B68" s="227" t="s">
        <v>195</v>
      </c>
      <c r="C68" s="360" t="s">
        <v>263</v>
      </c>
      <c r="D68" s="227" t="s">
        <v>85</v>
      </c>
      <c r="E68" s="233">
        <f t="shared" si="7"/>
        <v>16</v>
      </c>
      <c r="F68" s="233">
        <f t="shared" si="8"/>
        <v>4</v>
      </c>
      <c r="G68" s="24"/>
      <c r="H68" s="22"/>
      <c r="I68" s="22"/>
      <c r="J68" s="22"/>
      <c r="K68" s="25"/>
      <c r="L68" s="24"/>
      <c r="M68" s="22"/>
      <c r="N68" s="22"/>
      <c r="O68" s="22"/>
      <c r="P68" s="25"/>
      <c r="Q68" s="24"/>
      <c r="R68" s="22"/>
      <c r="S68" s="22"/>
      <c r="T68" s="22"/>
      <c r="U68" s="25"/>
      <c r="V68" s="24"/>
      <c r="W68" s="22"/>
      <c r="X68" s="22"/>
      <c r="Y68" s="22"/>
      <c r="Z68" s="25"/>
      <c r="AA68" s="24"/>
      <c r="AB68" s="22"/>
      <c r="AC68" s="22"/>
      <c r="AD68" s="22"/>
      <c r="AE68" s="25"/>
      <c r="AF68" s="24"/>
      <c r="AG68" s="22"/>
      <c r="AH68" s="22"/>
      <c r="AI68" s="22"/>
      <c r="AJ68" s="25"/>
      <c r="AK68" s="24">
        <v>8</v>
      </c>
      <c r="AL68" s="22">
        <v>8</v>
      </c>
      <c r="AM68" s="22">
        <v>0</v>
      </c>
      <c r="AN68" s="22" t="s">
        <v>25</v>
      </c>
      <c r="AO68" s="25">
        <v>4</v>
      </c>
      <c r="AP68" s="113"/>
      <c r="AQ68" s="73"/>
      <c r="AR68" s="114"/>
      <c r="AS68" s="290"/>
      <c r="AT68" s="119"/>
    </row>
    <row r="69" spans="1:46" s="2" customFormat="1" ht="12.95" customHeight="1">
      <c r="A69" s="80" t="s">
        <v>146</v>
      </c>
      <c r="B69" s="227" t="s">
        <v>196</v>
      </c>
      <c r="C69" s="360" t="s">
        <v>264</v>
      </c>
      <c r="D69" s="227" t="s">
        <v>92</v>
      </c>
      <c r="E69" s="233">
        <f t="shared" si="7"/>
        <v>20</v>
      </c>
      <c r="F69" s="233">
        <f t="shared" si="8"/>
        <v>4</v>
      </c>
      <c r="G69" s="24"/>
      <c r="H69" s="22"/>
      <c r="I69" s="22"/>
      <c r="J69" s="22"/>
      <c r="K69" s="25"/>
      <c r="L69" s="24"/>
      <c r="M69" s="22"/>
      <c r="N69" s="22"/>
      <c r="O69" s="22"/>
      <c r="P69" s="25"/>
      <c r="Q69" s="24"/>
      <c r="R69" s="22"/>
      <c r="S69" s="22"/>
      <c r="T69" s="22"/>
      <c r="U69" s="25"/>
      <c r="V69" s="24"/>
      <c r="W69" s="22"/>
      <c r="X69" s="22"/>
      <c r="Y69" s="22"/>
      <c r="Z69" s="25"/>
      <c r="AA69" s="24"/>
      <c r="AB69" s="22"/>
      <c r="AC69" s="22"/>
      <c r="AD69" s="22"/>
      <c r="AE69" s="25"/>
      <c r="AF69" s="24"/>
      <c r="AG69" s="22"/>
      <c r="AH69" s="22"/>
      <c r="AI69" s="22"/>
      <c r="AJ69" s="25"/>
      <c r="AK69" s="24">
        <v>0</v>
      </c>
      <c r="AL69" s="22">
        <v>0</v>
      </c>
      <c r="AM69" s="22">
        <v>20</v>
      </c>
      <c r="AN69" s="22" t="s">
        <v>58</v>
      </c>
      <c r="AO69" s="25">
        <v>4</v>
      </c>
      <c r="AP69" s="113"/>
      <c r="AQ69" s="73"/>
      <c r="AR69" s="114"/>
      <c r="AS69" s="290" t="s">
        <v>86</v>
      </c>
      <c r="AT69" s="119"/>
    </row>
    <row r="70" spans="1:46" s="2" customFormat="1" ht="12.95" customHeight="1" thickBot="1">
      <c r="A70" s="248" t="s">
        <v>145</v>
      </c>
      <c r="B70" s="249" t="s">
        <v>197</v>
      </c>
      <c r="C70" s="360" t="s">
        <v>265</v>
      </c>
      <c r="D70" s="249" t="s">
        <v>99</v>
      </c>
      <c r="E70" s="250">
        <f t="shared" si="7"/>
        <v>20</v>
      </c>
      <c r="F70" s="250">
        <f t="shared" si="8"/>
        <v>4</v>
      </c>
      <c r="G70" s="24"/>
      <c r="H70" s="22"/>
      <c r="I70" s="22"/>
      <c r="J70" s="22"/>
      <c r="K70" s="25"/>
      <c r="L70" s="24"/>
      <c r="M70" s="22"/>
      <c r="N70" s="22"/>
      <c r="O70" s="22"/>
      <c r="P70" s="25"/>
      <c r="Q70" s="24"/>
      <c r="R70" s="22"/>
      <c r="S70" s="22"/>
      <c r="T70" s="22"/>
      <c r="U70" s="25"/>
      <c r="V70" s="24"/>
      <c r="W70" s="22"/>
      <c r="X70" s="22"/>
      <c r="Y70" s="22"/>
      <c r="Z70" s="25"/>
      <c r="AA70" s="24"/>
      <c r="AB70" s="22"/>
      <c r="AC70" s="22"/>
      <c r="AD70" s="22"/>
      <c r="AE70" s="25"/>
      <c r="AF70" s="24">
        <v>0</v>
      </c>
      <c r="AG70" s="22">
        <v>0</v>
      </c>
      <c r="AH70" s="22">
        <v>20</v>
      </c>
      <c r="AI70" s="22" t="s">
        <v>58</v>
      </c>
      <c r="AJ70" s="25">
        <v>4</v>
      </c>
      <c r="AK70" s="24"/>
      <c r="AL70" s="22"/>
      <c r="AM70" s="22"/>
      <c r="AN70" s="22"/>
      <c r="AO70" s="25"/>
      <c r="AP70" s="113">
        <v>13</v>
      </c>
      <c r="AQ70" s="73"/>
      <c r="AR70" s="114"/>
      <c r="AS70" s="298" t="s">
        <v>244</v>
      </c>
      <c r="AT70" s="119"/>
    </row>
    <row r="71" spans="1:46" s="2" customFormat="1" ht="12.95" customHeight="1" thickBot="1">
      <c r="A71" s="340" t="s">
        <v>108</v>
      </c>
      <c r="B71" s="341"/>
      <c r="C71" s="341"/>
      <c r="D71" s="342"/>
      <c r="E71" s="79">
        <f>SUM(E72:E72)</f>
        <v>20</v>
      </c>
      <c r="F71" s="69">
        <f>SUM(F72:F72)</f>
        <v>15</v>
      </c>
      <c r="G71" s="222">
        <f>SUM(G72:G72)</f>
        <v>0</v>
      </c>
      <c r="H71" s="247">
        <f t="shared" ref="H71:AO71" si="11">SUM(H72:H72)</f>
        <v>0</v>
      </c>
      <c r="I71" s="247">
        <f t="shared" si="11"/>
        <v>0</v>
      </c>
      <c r="J71" s="247">
        <f t="shared" si="11"/>
        <v>0</v>
      </c>
      <c r="K71" s="223">
        <f t="shared" si="11"/>
        <v>0</v>
      </c>
      <c r="L71" s="222">
        <f t="shared" si="11"/>
        <v>0</v>
      </c>
      <c r="M71" s="247">
        <f t="shared" si="11"/>
        <v>0</v>
      </c>
      <c r="N71" s="247">
        <f t="shared" si="11"/>
        <v>0</v>
      </c>
      <c r="O71" s="247">
        <f t="shared" si="11"/>
        <v>0</v>
      </c>
      <c r="P71" s="223">
        <f t="shared" si="11"/>
        <v>0</v>
      </c>
      <c r="Q71" s="222">
        <f t="shared" si="11"/>
        <v>0</v>
      </c>
      <c r="R71" s="247">
        <f t="shared" si="11"/>
        <v>0</v>
      </c>
      <c r="S71" s="247">
        <f t="shared" si="11"/>
        <v>0</v>
      </c>
      <c r="T71" s="247">
        <f t="shared" si="11"/>
        <v>0</v>
      </c>
      <c r="U71" s="223">
        <f t="shared" si="11"/>
        <v>0</v>
      </c>
      <c r="V71" s="222">
        <f t="shared" si="11"/>
        <v>0</v>
      </c>
      <c r="W71" s="247">
        <f t="shared" si="11"/>
        <v>0</v>
      </c>
      <c r="X71" s="247">
        <f t="shared" si="11"/>
        <v>0</v>
      </c>
      <c r="Y71" s="247">
        <f t="shared" si="11"/>
        <v>0</v>
      </c>
      <c r="Z71" s="223">
        <f t="shared" si="11"/>
        <v>0</v>
      </c>
      <c r="AA71" s="222">
        <f t="shared" si="11"/>
        <v>0</v>
      </c>
      <c r="AB71" s="247">
        <f t="shared" si="11"/>
        <v>0</v>
      </c>
      <c r="AC71" s="247">
        <f t="shared" si="11"/>
        <v>0</v>
      </c>
      <c r="AD71" s="247">
        <f t="shared" si="11"/>
        <v>0</v>
      </c>
      <c r="AE71" s="223">
        <f t="shared" si="11"/>
        <v>0</v>
      </c>
      <c r="AF71" s="222">
        <f t="shared" si="11"/>
        <v>0</v>
      </c>
      <c r="AG71" s="247">
        <f t="shared" si="11"/>
        <v>0</v>
      </c>
      <c r="AH71" s="247">
        <f t="shared" si="11"/>
        <v>0</v>
      </c>
      <c r="AI71" s="247">
        <f t="shared" si="11"/>
        <v>0</v>
      </c>
      <c r="AJ71" s="223">
        <f t="shared" si="11"/>
        <v>0</v>
      </c>
      <c r="AK71" s="222">
        <f t="shared" si="11"/>
        <v>0</v>
      </c>
      <c r="AL71" s="247">
        <f t="shared" si="11"/>
        <v>0</v>
      </c>
      <c r="AM71" s="247">
        <f t="shared" si="11"/>
        <v>20</v>
      </c>
      <c r="AN71" s="247">
        <f t="shared" si="11"/>
        <v>0</v>
      </c>
      <c r="AO71" s="223">
        <f t="shared" si="11"/>
        <v>15</v>
      </c>
      <c r="AP71" s="222"/>
      <c r="AQ71" s="67"/>
      <c r="AR71" s="69"/>
      <c r="AS71" s="170"/>
      <c r="AT71" s="119"/>
    </row>
    <row r="72" spans="1:46" s="2" customFormat="1" ht="12.75" customHeight="1" thickBot="1">
      <c r="A72" s="265" t="s">
        <v>147</v>
      </c>
      <c r="B72" s="120" t="s">
        <v>226</v>
      </c>
      <c r="C72" s="120" t="s">
        <v>252</v>
      </c>
      <c r="D72" s="120" t="s">
        <v>101</v>
      </c>
      <c r="E72" s="265">
        <f t="shared" si="7"/>
        <v>20</v>
      </c>
      <c r="F72" s="265">
        <f t="shared" si="8"/>
        <v>15</v>
      </c>
      <c r="G72" s="24"/>
      <c r="H72" s="22"/>
      <c r="I72" s="22"/>
      <c r="J72" s="22"/>
      <c r="K72" s="25"/>
      <c r="L72" s="24"/>
      <c r="M72" s="22"/>
      <c r="N72" s="22"/>
      <c r="O72" s="22"/>
      <c r="P72" s="25"/>
      <c r="Q72" s="24"/>
      <c r="R72" s="22"/>
      <c r="S72" s="22"/>
      <c r="T72" s="22"/>
      <c r="U72" s="25"/>
      <c r="V72" s="24"/>
      <c r="W72" s="22"/>
      <c r="X72" s="22"/>
      <c r="Y72" s="22"/>
      <c r="Z72" s="25"/>
      <c r="AA72" s="24"/>
      <c r="AB72" s="22"/>
      <c r="AC72" s="22"/>
      <c r="AD72" s="22"/>
      <c r="AE72" s="25"/>
      <c r="AF72" s="24"/>
      <c r="AG72" s="22"/>
      <c r="AH72" s="22"/>
      <c r="AI72" s="22"/>
      <c r="AJ72" s="25"/>
      <c r="AK72" s="24">
        <v>0</v>
      </c>
      <c r="AL72" s="22">
        <v>0</v>
      </c>
      <c r="AM72" s="22">
        <v>20</v>
      </c>
      <c r="AN72" s="22" t="s">
        <v>58</v>
      </c>
      <c r="AO72" s="25">
        <v>15</v>
      </c>
      <c r="AP72" s="115">
        <v>52</v>
      </c>
      <c r="AQ72" s="175"/>
      <c r="AR72" s="116"/>
      <c r="AS72" s="171" t="s">
        <v>82</v>
      </c>
      <c r="AT72" s="119"/>
    </row>
    <row r="73" spans="1:46" s="3" customFormat="1" ht="12.95" customHeight="1" thickBot="1">
      <c r="A73" s="335" t="s">
        <v>83</v>
      </c>
      <c r="B73" s="320"/>
      <c r="C73" s="320"/>
      <c r="D73" s="336"/>
      <c r="E73" s="84">
        <f t="shared" ref="E73:AO73" si="12">SUM(E74:E77)</f>
        <v>45</v>
      </c>
      <c r="F73" s="84">
        <f t="shared" si="12"/>
        <v>10</v>
      </c>
      <c r="G73" s="222">
        <f t="shared" si="12"/>
        <v>0</v>
      </c>
      <c r="H73" s="247">
        <f t="shared" si="12"/>
        <v>0</v>
      </c>
      <c r="I73" s="247">
        <f t="shared" si="12"/>
        <v>0</v>
      </c>
      <c r="J73" s="247">
        <f t="shared" si="12"/>
        <v>0</v>
      </c>
      <c r="K73" s="69">
        <f t="shared" si="12"/>
        <v>0</v>
      </c>
      <c r="L73" s="222">
        <f t="shared" si="12"/>
        <v>0</v>
      </c>
      <c r="M73" s="247">
        <f t="shared" si="12"/>
        <v>0</v>
      </c>
      <c r="N73" s="247">
        <f t="shared" si="12"/>
        <v>0</v>
      </c>
      <c r="O73" s="247">
        <f t="shared" si="12"/>
        <v>0</v>
      </c>
      <c r="P73" s="69">
        <f t="shared" si="12"/>
        <v>0</v>
      </c>
      <c r="Q73" s="222">
        <f t="shared" si="12"/>
        <v>0</v>
      </c>
      <c r="R73" s="247">
        <f t="shared" si="12"/>
        <v>0</v>
      </c>
      <c r="S73" s="247">
        <f t="shared" si="12"/>
        <v>0</v>
      </c>
      <c r="T73" s="247">
        <f t="shared" si="12"/>
        <v>0</v>
      </c>
      <c r="U73" s="69">
        <f t="shared" si="12"/>
        <v>0</v>
      </c>
      <c r="V73" s="222">
        <f t="shared" si="12"/>
        <v>10</v>
      </c>
      <c r="W73" s="247">
        <f t="shared" si="12"/>
        <v>0</v>
      </c>
      <c r="X73" s="247">
        <f t="shared" si="12"/>
        <v>5</v>
      </c>
      <c r="Y73" s="247">
        <f t="shared" si="12"/>
        <v>0</v>
      </c>
      <c r="Z73" s="69">
        <f t="shared" si="12"/>
        <v>4</v>
      </c>
      <c r="AA73" s="222">
        <f t="shared" si="12"/>
        <v>8</v>
      </c>
      <c r="AB73" s="247">
        <f t="shared" si="12"/>
        <v>0</v>
      </c>
      <c r="AC73" s="247">
        <f t="shared" si="12"/>
        <v>8</v>
      </c>
      <c r="AD73" s="247">
        <f t="shared" si="12"/>
        <v>0</v>
      </c>
      <c r="AE73" s="69">
        <f t="shared" si="12"/>
        <v>2</v>
      </c>
      <c r="AF73" s="222">
        <f t="shared" si="12"/>
        <v>10</v>
      </c>
      <c r="AG73" s="247">
        <f t="shared" si="12"/>
        <v>0</v>
      </c>
      <c r="AH73" s="247">
        <f t="shared" si="12"/>
        <v>4</v>
      </c>
      <c r="AI73" s="247">
        <f t="shared" si="12"/>
        <v>0</v>
      </c>
      <c r="AJ73" s="69">
        <f t="shared" si="12"/>
        <v>4</v>
      </c>
      <c r="AK73" s="222">
        <f t="shared" si="12"/>
        <v>0</v>
      </c>
      <c r="AL73" s="247">
        <f t="shared" si="12"/>
        <v>0</v>
      </c>
      <c r="AM73" s="247">
        <f t="shared" si="12"/>
        <v>0</v>
      </c>
      <c r="AN73" s="247">
        <f t="shared" si="12"/>
        <v>0</v>
      </c>
      <c r="AO73" s="69">
        <f t="shared" si="12"/>
        <v>0</v>
      </c>
      <c r="AP73" s="47"/>
      <c r="AQ73" s="67"/>
      <c r="AR73" s="69"/>
      <c r="AS73" s="172"/>
      <c r="AT73" s="123"/>
    </row>
    <row r="74" spans="1:46" s="2" customFormat="1" ht="12.95" customHeight="1">
      <c r="A74" s="85" t="s">
        <v>148</v>
      </c>
      <c r="B74" s="235" t="s">
        <v>224</v>
      </c>
      <c r="C74" s="235"/>
      <c r="D74" s="236" t="s">
        <v>45</v>
      </c>
      <c r="E74" s="232">
        <f>SUM(G74:AO74)-F74</f>
        <v>15</v>
      </c>
      <c r="F74" s="232">
        <f>K74+P74+U74+Z74+AE74+AJ74+AO74</f>
        <v>4</v>
      </c>
      <c r="G74" s="19"/>
      <c r="H74" s="17"/>
      <c r="I74" s="17"/>
      <c r="J74" s="17"/>
      <c r="K74" s="20"/>
      <c r="L74" s="19"/>
      <c r="M74" s="17"/>
      <c r="N74" s="17"/>
      <c r="O74" s="17"/>
      <c r="P74" s="20"/>
      <c r="Q74" s="19"/>
      <c r="R74" s="17"/>
      <c r="S74" s="17"/>
      <c r="T74" s="17"/>
      <c r="U74" s="20"/>
      <c r="V74" s="19">
        <v>10</v>
      </c>
      <c r="W74" s="17">
        <v>0</v>
      </c>
      <c r="X74" s="17">
        <v>5</v>
      </c>
      <c r="Y74" s="17" t="s">
        <v>58</v>
      </c>
      <c r="Z74" s="20">
        <v>4</v>
      </c>
      <c r="AA74" s="19"/>
      <c r="AB74" s="17"/>
      <c r="AC74" s="17"/>
      <c r="AD74" s="17"/>
      <c r="AE74" s="20"/>
      <c r="AF74" s="19"/>
      <c r="AG74" s="17"/>
      <c r="AH74" s="17"/>
      <c r="AI74" s="17"/>
      <c r="AJ74" s="20"/>
      <c r="AK74" s="19"/>
      <c r="AL74" s="17"/>
      <c r="AM74" s="17"/>
      <c r="AN74" s="17"/>
      <c r="AO74" s="20"/>
      <c r="AP74" s="176"/>
      <c r="AQ74" s="174"/>
      <c r="AR74" s="112"/>
      <c r="AS74" s="289"/>
      <c r="AT74" s="119"/>
    </row>
    <row r="75" spans="1:46" s="2" customFormat="1" ht="12.95" customHeight="1">
      <c r="A75" s="80" t="s">
        <v>149</v>
      </c>
      <c r="B75" s="237" t="s">
        <v>224</v>
      </c>
      <c r="C75" s="237"/>
      <c r="D75" s="238" t="s">
        <v>46</v>
      </c>
      <c r="E75" s="233">
        <f>SUM(G75:AO75)-F75</f>
        <v>16</v>
      </c>
      <c r="F75" s="233">
        <f>K75+P75+U75+Z75+AE75+AJ75+AO75</f>
        <v>2</v>
      </c>
      <c r="G75" s="24"/>
      <c r="H75" s="22"/>
      <c r="I75" s="22"/>
      <c r="J75" s="22"/>
      <c r="K75" s="25"/>
      <c r="L75" s="24"/>
      <c r="M75" s="22"/>
      <c r="N75" s="22"/>
      <c r="O75" s="22"/>
      <c r="P75" s="25"/>
      <c r="Q75" s="24"/>
      <c r="R75" s="22"/>
      <c r="S75" s="22"/>
      <c r="T75" s="22"/>
      <c r="U75" s="25"/>
      <c r="V75" s="24"/>
      <c r="W75" s="22"/>
      <c r="X75" s="22"/>
      <c r="Y75" s="22"/>
      <c r="Z75" s="25"/>
      <c r="AA75" s="24">
        <v>8</v>
      </c>
      <c r="AB75" s="22">
        <v>0</v>
      </c>
      <c r="AC75" s="22">
        <v>8</v>
      </c>
      <c r="AD75" s="22" t="s">
        <v>58</v>
      </c>
      <c r="AE75" s="25">
        <v>2</v>
      </c>
      <c r="AF75" s="24"/>
      <c r="AG75" s="22"/>
      <c r="AH75" s="22"/>
      <c r="AI75" s="22"/>
      <c r="AJ75" s="25"/>
      <c r="AK75" s="24"/>
      <c r="AL75" s="22"/>
      <c r="AM75" s="22"/>
      <c r="AN75" s="22"/>
      <c r="AO75" s="25"/>
      <c r="AP75" s="177"/>
      <c r="AQ75" s="73"/>
      <c r="AR75" s="114"/>
      <c r="AS75" s="290"/>
      <c r="AT75" s="119"/>
    </row>
    <row r="76" spans="1:46" s="2" customFormat="1" ht="12.75" customHeight="1">
      <c r="A76" s="80" t="s">
        <v>150</v>
      </c>
      <c r="B76" s="237" t="s">
        <v>224</v>
      </c>
      <c r="C76" s="237"/>
      <c r="D76" s="238" t="s">
        <v>47</v>
      </c>
      <c r="E76" s="233">
        <f>SUM(G76:AO76)-F76</f>
        <v>14</v>
      </c>
      <c r="F76" s="233">
        <f>K76+P76+U76+Z76+AE76+AJ76+AO76</f>
        <v>4</v>
      </c>
      <c r="G76" s="24"/>
      <c r="H76" s="22"/>
      <c r="I76" s="22"/>
      <c r="J76" s="22"/>
      <c r="K76" s="25"/>
      <c r="L76" s="24"/>
      <c r="M76" s="22"/>
      <c r="N76" s="22"/>
      <c r="O76" s="22"/>
      <c r="P76" s="25"/>
      <c r="Q76" s="24"/>
      <c r="R76" s="22"/>
      <c r="S76" s="22"/>
      <c r="T76" s="22"/>
      <c r="U76" s="25"/>
      <c r="V76" s="24"/>
      <c r="W76" s="22"/>
      <c r="X76" s="22"/>
      <c r="Y76" s="22"/>
      <c r="Z76" s="25"/>
      <c r="AA76" s="24"/>
      <c r="AB76" s="22"/>
      <c r="AC76" s="22"/>
      <c r="AD76" s="22"/>
      <c r="AE76" s="25"/>
      <c r="AF76" s="24">
        <v>10</v>
      </c>
      <c r="AG76" s="22">
        <v>0</v>
      </c>
      <c r="AH76" s="22">
        <v>4</v>
      </c>
      <c r="AI76" s="22" t="s">
        <v>25</v>
      </c>
      <c r="AJ76" s="25">
        <v>4</v>
      </c>
      <c r="AK76" s="24"/>
      <c r="AL76" s="22"/>
      <c r="AM76" s="22"/>
      <c r="AN76" s="22"/>
      <c r="AO76" s="25"/>
      <c r="AP76" s="178"/>
      <c r="AQ76" s="73"/>
      <c r="AR76" s="114"/>
      <c r="AS76" s="290"/>
      <c r="AT76" s="119"/>
    </row>
    <row r="77" spans="1:46" s="2" customFormat="1" ht="12.95" customHeight="1" thickBot="1">
      <c r="A77" s="80"/>
      <c r="B77" s="239"/>
      <c r="C77" s="239"/>
      <c r="D77" s="240"/>
      <c r="E77" s="234"/>
      <c r="F77" s="234"/>
      <c r="G77" s="81"/>
      <c r="H77" s="82"/>
      <c r="I77" s="82"/>
      <c r="J77" s="82"/>
      <c r="K77" s="83"/>
      <c r="L77" s="81"/>
      <c r="M77" s="82"/>
      <c r="N77" s="82"/>
      <c r="O77" s="82"/>
      <c r="P77" s="83"/>
      <c r="Q77" s="81"/>
      <c r="R77" s="82"/>
      <c r="S77" s="82"/>
      <c r="T77" s="82"/>
      <c r="U77" s="83"/>
      <c r="V77" s="81"/>
      <c r="W77" s="82"/>
      <c r="X77" s="82"/>
      <c r="Y77" s="82"/>
      <c r="Z77" s="83"/>
      <c r="AA77" s="81"/>
      <c r="AB77" s="82"/>
      <c r="AC77" s="82"/>
      <c r="AD77" s="82"/>
      <c r="AE77" s="83"/>
      <c r="AF77" s="81"/>
      <c r="AG77" s="82"/>
      <c r="AH77" s="82"/>
      <c r="AI77" s="82"/>
      <c r="AJ77" s="83"/>
      <c r="AK77" s="81"/>
      <c r="AL77" s="82"/>
      <c r="AM77" s="82"/>
      <c r="AN77" s="82"/>
      <c r="AO77" s="83"/>
      <c r="AP77" s="179"/>
      <c r="AQ77" s="175"/>
      <c r="AR77" s="116"/>
      <c r="AS77" s="298"/>
      <c r="AT77" s="119"/>
    </row>
    <row r="78" spans="1:46" s="2" customFormat="1" ht="12.95" customHeight="1" thickBot="1">
      <c r="A78" s="324" t="s">
        <v>34</v>
      </c>
      <c r="B78" s="325"/>
      <c r="C78" s="325"/>
      <c r="D78" s="325"/>
      <c r="E78" s="79">
        <f>E73+E71+E53+E50+E26+E17+E8</f>
        <v>816</v>
      </c>
      <c r="F78" s="79">
        <f>F73+F71+F53+F50+F26+F17+F8</f>
        <v>210</v>
      </c>
      <c r="G78" s="222">
        <f>G73+G53+G26+G17+G8</f>
        <v>78</v>
      </c>
      <c r="H78" s="247">
        <f>H73+H53+H26+H17+H8</f>
        <v>34</v>
      </c>
      <c r="I78" s="247">
        <f>I73+I53+I26+I17+I8</f>
        <v>0</v>
      </c>
      <c r="J78" s="247">
        <f>J73+J53+J26+J17+J8</f>
        <v>0</v>
      </c>
      <c r="K78" s="69">
        <f>K73+K71+K53+K50+K26+K17+K8</f>
        <v>27</v>
      </c>
      <c r="L78" s="222">
        <f>L73+L53+L26+L17+L8</f>
        <v>53</v>
      </c>
      <c r="M78" s="247">
        <f>M73+M53+M26+M17+M8</f>
        <v>39</v>
      </c>
      <c r="N78" s="247">
        <f>N73+N53+N26+N17+N8</f>
        <v>30</v>
      </c>
      <c r="O78" s="247">
        <f>O73+O53+O26+O17+O8</f>
        <v>0</v>
      </c>
      <c r="P78" s="69">
        <f>P73+P71+P53+P50+P26+P17+P8</f>
        <v>30</v>
      </c>
      <c r="Q78" s="222">
        <f>Q73+Q53+Q26+Q17+Q8</f>
        <v>66</v>
      </c>
      <c r="R78" s="247">
        <f>R73+R53+R26+R17+R8</f>
        <v>12</v>
      </c>
      <c r="S78" s="247">
        <f>S73+S53+S26+S17+S8</f>
        <v>36</v>
      </c>
      <c r="T78" s="247">
        <f>T73+T53+T26+T17+T8</f>
        <v>0</v>
      </c>
      <c r="U78" s="69">
        <f>U73+U71+U53+U50+U26+U17+U8</f>
        <v>30</v>
      </c>
      <c r="V78" s="222">
        <f>V73+V53+V26+V17+V8</f>
        <v>65</v>
      </c>
      <c r="W78" s="247">
        <f>W73+W53+W26+W17+W8</f>
        <v>28</v>
      </c>
      <c r="X78" s="247">
        <f>X73+X53+X26+X17+X8</f>
        <v>45</v>
      </c>
      <c r="Y78" s="247">
        <f>Y73+Y53+Y26+Y17+Y8</f>
        <v>0</v>
      </c>
      <c r="Z78" s="69">
        <f>Z73+Z71+Z53+Z50+Z26+Z17+Z8</f>
        <v>33</v>
      </c>
      <c r="AA78" s="222">
        <f>AA73+AA53+AA26+AA17+AA8</f>
        <v>67</v>
      </c>
      <c r="AB78" s="247">
        <f>AB73+AB53+AB26+AB17+AB8</f>
        <v>28</v>
      </c>
      <c r="AC78" s="247">
        <f>AC73+AC53+AC26+AC17+AC8</f>
        <v>23</v>
      </c>
      <c r="AD78" s="247">
        <f>AD73+AD53+AD26+AD17+AD8</f>
        <v>0</v>
      </c>
      <c r="AE78" s="69">
        <f>AE73+AE71+AE53+AE50+AE26+AE17+AE8</f>
        <v>29</v>
      </c>
      <c r="AF78" s="222">
        <f>AF73+AF53+AF26+AF17+AF8</f>
        <v>70</v>
      </c>
      <c r="AG78" s="247">
        <f>AG73+AG53+AG26+AG17+AG8</f>
        <v>40</v>
      </c>
      <c r="AH78" s="247">
        <f>AH73+AH53+AH26+AH17+AH8</f>
        <v>28</v>
      </c>
      <c r="AI78" s="247">
        <f>AI73+AI53+AI26+AI17+AI8</f>
        <v>0</v>
      </c>
      <c r="AJ78" s="69">
        <f>AJ73+AJ71+AJ53+AJ50+AJ26+AJ17+AJ8</f>
        <v>33</v>
      </c>
      <c r="AK78" s="222">
        <f>AK73+AK53+AK26+AK17+AK8</f>
        <v>12</v>
      </c>
      <c r="AL78" s="247">
        <f>AL73+AL53+AL26+AL17+AL8</f>
        <v>22</v>
      </c>
      <c r="AM78" s="247">
        <f>AM73+AM53+AM26+AM17+AM8</f>
        <v>60</v>
      </c>
      <c r="AN78" s="247">
        <f>AN73+AN53+AN26+AN17+AN8</f>
        <v>0</v>
      </c>
      <c r="AO78" s="69">
        <f>AO73+AO71+AO53+AO50+AO26+AO17+AO8</f>
        <v>28</v>
      </c>
      <c r="AP78" s="109"/>
      <c r="AQ78" s="93"/>
      <c r="AR78" s="48"/>
      <c r="AS78" s="170"/>
      <c r="AT78" s="119"/>
    </row>
    <row r="79" spans="1:46" s="2" customFormat="1" ht="12.95" customHeight="1">
      <c r="A79" s="87"/>
      <c r="B79" s="87"/>
      <c r="C79" s="87"/>
      <c r="D79" s="87" t="s">
        <v>21</v>
      </c>
      <c r="E79" s="88"/>
      <c r="F79" s="88"/>
      <c r="G79" s="88"/>
      <c r="H79" s="88"/>
      <c r="I79" s="88"/>
      <c r="J79" s="88">
        <f>COUNTIF(J9:J77,"s")</f>
        <v>0</v>
      </c>
      <c r="K79" s="88"/>
      <c r="L79" s="88"/>
      <c r="M79" s="88"/>
      <c r="N79" s="88"/>
      <c r="O79" s="88">
        <f>COUNTIF(O9:O77,"s")</f>
        <v>0</v>
      </c>
      <c r="P79" s="88"/>
      <c r="Q79" s="88"/>
      <c r="R79" s="88"/>
      <c r="S79" s="88"/>
      <c r="T79" s="88">
        <f>COUNTIF(T9:T77,"s")</f>
        <v>0</v>
      </c>
      <c r="U79" s="88"/>
      <c r="V79" s="88"/>
      <c r="W79" s="88"/>
      <c r="X79" s="88"/>
      <c r="Y79" s="88">
        <f>COUNTIF(Y9:Y77,"s")</f>
        <v>0</v>
      </c>
      <c r="Z79" s="88"/>
      <c r="AA79" s="88"/>
      <c r="AB79" s="88"/>
      <c r="AC79" s="88"/>
      <c r="AD79" s="88">
        <f>COUNTIF(AD9:AD77,"s")</f>
        <v>0</v>
      </c>
      <c r="AE79" s="88"/>
      <c r="AF79" s="88"/>
      <c r="AG79" s="88"/>
      <c r="AH79" s="88"/>
      <c r="AI79" s="88">
        <f>COUNTIF(AI9:AI77,"s")</f>
        <v>0</v>
      </c>
      <c r="AJ79" s="88"/>
      <c r="AK79" s="88"/>
      <c r="AL79" s="88"/>
      <c r="AM79" s="88"/>
      <c r="AN79" s="88">
        <f>COUNTIF(AN9:AN77,"s")</f>
        <v>0</v>
      </c>
      <c r="AO79" s="88"/>
      <c r="AP79" s="167"/>
      <c r="AQ79" s="167"/>
      <c r="AR79" s="168"/>
      <c r="AS79" s="170"/>
      <c r="AT79" s="119"/>
    </row>
    <row r="80" spans="1:46" s="2" customFormat="1" ht="12.95" customHeight="1">
      <c r="A80" s="89"/>
      <c r="B80" s="89"/>
      <c r="C80" s="89"/>
      <c r="D80" s="89" t="s">
        <v>22</v>
      </c>
      <c r="E80" s="90"/>
      <c r="F80" s="90"/>
      <c r="G80" s="90"/>
      <c r="H80" s="90"/>
      <c r="I80" s="90"/>
      <c r="J80" s="90">
        <f>COUNTIF(J9:J77,"v")</f>
        <v>3</v>
      </c>
      <c r="K80" s="90"/>
      <c r="L80" s="90"/>
      <c r="M80" s="90"/>
      <c r="N80" s="90"/>
      <c r="O80" s="90">
        <f>COUNTIF(O9:O77,"v")</f>
        <v>4</v>
      </c>
      <c r="P80" s="90"/>
      <c r="Q80" s="90"/>
      <c r="R80" s="90"/>
      <c r="S80" s="90"/>
      <c r="T80" s="90">
        <f>COUNTIF(T9:T77,"v")</f>
        <v>3</v>
      </c>
      <c r="U80" s="90"/>
      <c r="V80" s="90"/>
      <c r="W80" s="90"/>
      <c r="X80" s="90"/>
      <c r="Y80" s="90">
        <f>COUNTIF(Y9:Y77,"v")</f>
        <v>3</v>
      </c>
      <c r="Z80" s="90"/>
      <c r="AA80" s="90"/>
      <c r="AB80" s="90"/>
      <c r="AC80" s="90"/>
      <c r="AD80" s="90">
        <f>COUNTIF(AD9:AD77,"v")</f>
        <v>3</v>
      </c>
      <c r="AE80" s="90"/>
      <c r="AF80" s="90"/>
      <c r="AG80" s="90"/>
      <c r="AH80" s="90"/>
      <c r="AI80" s="90">
        <f>COUNTIF(AI9:AI77,"v")</f>
        <v>4</v>
      </c>
      <c r="AJ80" s="90"/>
      <c r="AK80" s="90"/>
      <c r="AL80" s="90"/>
      <c r="AM80" s="90"/>
      <c r="AN80" s="90">
        <f>COUNTIF(AN9:AN77,"v")</f>
        <v>2</v>
      </c>
      <c r="AO80" s="90"/>
      <c r="AP80" s="90"/>
      <c r="AQ80" s="90"/>
      <c r="AR80" s="169"/>
      <c r="AS80" s="170"/>
      <c r="AT80" s="119"/>
    </row>
    <row r="81" spans="1:46" ht="12.95" customHeight="1">
      <c r="A81" s="89"/>
      <c r="B81" s="89"/>
      <c r="C81" s="89"/>
      <c r="D81" s="89" t="s">
        <v>57</v>
      </c>
      <c r="E81" s="90"/>
      <c r="F81" s="90"/>
      <c r="G81" s="90"/>
      <c r="H81" s="90"/>
      <c r="I81" s="90"/>
      <c r="J81" s="90">
        <f>COUNTIF(J9:J77,"é")</f>
        <v>4</v>
      </c>
      <c r="K81" s="90"/>
      <c r="L81" s="90"/>
      <c r="M81" s="90"/>
      <c r="N81" s="90"/>
      <c r="O81" s="90">
        <f>COUNTIF(O9:O77,"é")</f>
        <v>3</v>
      </c>
      <c r="P81" s="90"/>
      <c r="Q81" s="90"/>
      <c r="R81" s="90"/>
      <c r="S81" s="90"/>
      <c r="T81" s="90">
        <f>COUNTIF(T9:T77,"é")</f>
        <v>5</v>
      </c>
      <c r="U81" s="90"/>
      <c r="V81" s="90"/>
      <c r="W81" s="90"/>
      <c r="X81" s="90"/>
      <c r="Y81" s="90">
        <f>COUNTIF(Y9:Y77,"é")</f>
        <v>7</v>
      </c>
      <c r="Z81" s="90"/>
      <c r="AA81" s="90"/>
      <c r="AB81" s="90"/>
      <c r="AC81" s="90"/>
      <c r="AD81" s="90">
        <f>COUNTIF(AD9:AD77,"é")</f>
        <v>5</v>
      </c>
      <c r="AE81" s="90"/>
      <c r="AF81" s="90"/>
      <c r="AG81" s="90"/>
      <c r="AH81" s="90"/>
      <c r="AI81" s="90">
        <f>COUNTIF(AI9:AI77,"é")</f>
        <v>6</v>
      </c>
      <c r="AJ81" s="90"/>
      <c r="AK81" s="90"/>
      <c r="AL81" s="90"/>
      <c r="AM81" s="90"/>
      <c r="AN81" s="90">
        <f>COUNTIF(AN9:AN77,"é")</f>
        <v>3</v>
      </c>
      <c r="AO81" s="90"/>
      <c r="AP81" s="90"/>
      <c r="AQ81" s="90"/>
      <c r="AR81" s="169"/>
      <c r="AS81" s="173"/>
      <c r="AT81" s="91"/>
    </row>
    <row r="82" spans="1:46" ht="12.95" customHeight="1">
      <c r="A82" s="89"/>
      <c r="B82" s="89"/>
      <c r="C82" s="89"/>
      <c r="D82" s="89" t="s">
        <v>31</v>
      </c>
      <c r="E82" s="90"/>
      <c r="F82" s="90"/>
      <c r="G82" s="90"/>
      <c r="H82" s="90"/>
      <c r="I82" s="90"/>
      <c r="J82" s="90">
        <f>COUNTIF(J9:J77,"e")</f>
        <v>0</v>
      </c>
      <c r="K82" s="90"/>
      <c r="L82" s="90"/>
      <c r="M82" s="90"/>
      <c r="N82" s="90"/>
      <c r="O82" s="90">
        <f>COUNTIF(O9:O77,"e")</f>
        <v>0</v>
      </c>
      <c r="P82" s="90"/>
      <c r="Q82" s="90"/>
      <c r="R82" s="90"/>
      <c r="S82" s="90"/>
      <c r="T82" s="90">
        <f>COUNTIF(T9:T77,"e")</f>
        <v>0</v>
      </c>
      <c r="U82" s="90"/>
      <c r="V82" s="90"/>
      <c r="W82" s="90"/>
      <c r="X82" s="90"/>
      <c r="Y82" s="90">
        <f>COUNTIF(Y9:Y77,"e")</f>
        <v>0</v>
      </c>
      <c r="Z82" s="90"/>
      <c r="AA82" s="90"/>
      <c r="AB82" s="90"/>
      <c r="AC82" s="90"/>
      <c r="AD82" s="90">
        <f>COUNTIF(AD9:AD77,"e")</f>
        <v>0</v>
      </c>
      <c r="AE82" s="90"/>
      <c r="AF82" s="90"/>
      <c r="AG82" s="90"/>
      <c r="AH82" s="90"/>
      <c r="AI82" s="90">
        <f>COUNTIF(AI9:AI77,"e")</f>
        <v>0</v>
      </c>
      <c r="AJ82" s="90"/>
      <c r="AK82" s="90"/>
      <c r="AL82" s="90"/>
      <c r="AM82" s="90"/>
      <c r="AN82" s="90">
        <f>COUNTIF(AN9:AN77,"e")</f>
        <v>0</v>
      </c>
      <c r="AO82" s="90"/>
      <c r="AP82" s="90"/>
      <c r="AQ82" s="90"/>
      <c r="AR82" s="169"/>
      <c r="AS82" s="173"/>
      <c r="AT82" s="91"/>
    </row>
    <row r="83" spans="1:46" ht="12.95" customHeight="1">
      <c r="A83" s="31"/>
      <c r="B83" s="63"/>
      <c r="C83" s="316"/>
      <c r="D83" s="128" t="s">
        <v>53</v>
      </c>
      <c r="E83" s="72"/>
      <c r="F83" s="72"/>
      <c r="G83" s="72"/>
      <c r="H83" s="72"/>
      <c r="I83" s="72"/>
      <c r="J83" s="72"/>
      <c r="K83" s="72"/>
      <c r="L83" s="72"/>
      <c r="M83" s="72"/>
      <c r="N83" s="72"/>
      <c r="O83" s="72"/>
      <c r="P83" s="72"/>
      <c r="Q83" s="72"/>
      <c r="R83" s="72"/>
      <c r="S83" s="72"/>
      <c r="T83" s="72"/>
      <c r="U83" s="72"/>
      <c r="V83" s="72"/>
      <c r="W83" s="72"/>
      <c r="X83" s="72"/>
      <c r="Y83" s="72"/>
      <c r="Z83" s="72"/>
      <c r="AA83" s="72"/>
      <c r="AB83" s="72"/>
      <c r="AC83" s="72"/>
      <c r="AD83" s="72"/>
      <c r="AE83" s="72"/>
      <c r="AF83" s="72"/>
      <c r="AG83" s="72"/>
      <c r="AH83" s="72"/>
      <c r="AI83" s="72"/>
      <c r="AJ83" s="72"/>
      <c r="AK83" s="72"/>
      <c r="AL83" s="72"/>
      <c r="AM83" s="72"/>
      <c r="AN83" s="72"/>
      <c r="AO83" s="72"/>
      <c r="AP83" s="72"/>
      <c r="AQ83" s="72"/>
      <c r="AR83" s="72"/>
      <c r="AS83" s="111"/>
      <c r="AT83" s="91"/>
    </row>
    <row r="84" spans="1:46" s="2" customFormat="1" ht="12.95" customHeight="1" thickBot="1">
      <c r="A84" s="319" t="s">
        <v>83</v>
      </c>
      <c r="B84" s="320"/>
      <c r="C84" s="320"/>
      <c r="D84" s="320"/>
      <c r="E84" s="321"/>
      <c r="F84" s="321"/>
      <c r="G84" s="92"/>
      <c r="H84" s="92"/>
      <c r="I84" s="92"/>
      <c r="J84" s="92"/>
      <c r="K84" s="92"/>
      <c r="L84" s="92"/>
      <c r="M84" s="92"/>
      <c r="N84" s="92"/>
      <c r="O84" s="92"/>
      <c r="P84" s="92"/>
      <c r="Q84" s="92"/>
      <c r="R84" s="92"/>
      <c r="S84" s="92"/>
      <c r="T84" s="92"/>
      <c r="U84" s="92"/>
      <c r="V84" s="92"/>
      <c r="W84" s="92"/>
      <c r="X84" s="92"/>
      <c r="Y84" s="92"/>
      <c r="Z84" s="92"/>
      <c r="AA84" s="92"/>
      <c r="AB84" s="92"/>
      <c r="AC84" s="92"/>
      <c r="AD84" s="92"/>
      <c r="AE84" s="92"/>
      <c r="AF84" s="92"/>
      <c r="AG84" s="92"/>
      <c r="AH84" s="92"/>
      <c r="AI84" s="92"/>
      <c r="AJ84" s="92"/>
      <c r="AK84" s="92"/>
      <c r="AL84" s="92"/>
      <c r="AM84" s="92"/>
      <c r="AN84" s="92"/>
      <c r="AO84" s="92"/>
      <c r="AP84" s="92"/>
      <c r="AQ84" s="92"/>
      <c r="AR84" s="92"/>
      <c r="AS84" s="119"/>
      <c r="AT84" s="119"/>
    </row>
    <row r="85" spans="1:46" s="119" customFormat="1" ht="28.5" customHeight="1">
      <c r="A85" s="98"/>
      <c r="B85" s="225" t="s">
        <v>198</v>
      </c>
      <c r="C85" s="225"/>
      <c r="D85" s="225" t="s">
        <v>249</v>
      </c>
      <c r="E85" s="226">
        <f t="shared" ref="E85:E91" si="13">SUM(G85:AO85)-F85</f>
        <v>14</v>
      </c>
      <c r="F85" s="226">
        <f t="shared" ref="F85:F91" si="14">K85+P85+U85+Z85+AE85+AJ85+AO85</f>
        <v>4</v>
      </c>
      <c r="G85" s="94"/>
      <c r="H85" s="95"/>
      <c r="I85" s="95"/>
      <c r="J85" s="95"/>
      <c r="K85" s="71"/>
      <c r="L85" s="96"/>
      <c r="M85" s="95"/>
      <c r="N85" s="95"/>
      <c r="O85" s="95"/>
      <c r="P85" s="97"/>
      <c r="Q85" s="96"/>
      <c r="R85" s="95"/>
      <c r="S85" s="95"/>
      <c r="T85" s="95"/>
      <c r="U85" s="71"/>
      <c r="V85" s="94"/>
      <c r="W85" s="95"/>
      <c r="X85" s="95"/>
      <c r="Y85" s="95"/>
      <c r="Z85" s="97"/>
      <c r="AA85" s="96"/>
      <c r="AB85" s="95"/>
      <c r="AC85" s="95"/>
      <c r="AD85" s="95"/>
      <c r="AE85" s="71"/>
      <c r="AF85" s="96">
        <v>10</v>
      </c>
      <c r="AG85" s="95">
        <v>0</v>
      </c>
      <c r="AH85" s="95">
        <v>4</v>
      </c>
      <c r="AI85" s="95" t="s">
        <v>25</v>
      </c>
      <c r="AJ85" s="71">
        <v>4</v>
      </c>
      <c r="AK85" s="94"/>
      <c r="AL85" s="95"/>
      <c r="AM85" s="95"/>
      <c r="AN85" s="95"/>
      <c r="AO85" s="71"/>
      <c r="AP85" s="180" t="s">
        <v>246</v>
      </c>
      <c r="AQ85" s="174">
        <v>31</v>
      </c>
      <c r="AR85" s="112"/>
      <c r="AS85" s="304" t="s">
        <v>72</v>
      </c>
    </row>
    <row r="86" spans="1:46" s="119" customFormat="1" ht="27.75" customHeight="1">
      <c r="A86" s="166"/>
      <c r="B86" s="227" t="s">
        <v>199</v>
      </c>
      <c r="C86" s="227"/>
      <c r="D86" s="227" t="s">
        <v>250</v>
      </c>
      <c r="E86" s="228">
        <f t="shared" si="13"/>
        <v>14</v>
      </c>
      <c r="F86" s="228">
        <f t="shared" si="14"/>
        <v>4</v>
      </c>
      <c r="G86" s="16"/>
      <c r="H86" s="17"/>
      <c r="I86" s="17"/>
      <c r="J86" s="17"/>
      <c r="K86" s="20"/>
      <c r="L86" s="19"/>
      <c r="M86" s="17"/>
      <c r="N86" s="17"/>
      <c r="O86" s="17"/>
      <c r="P86" s="18"/>
      <c r="Q86" s="19"/>
      <c r="R86" s="17"/>
      <c r="S86" s="17"/>
      <c r="T86" s="17"/>
      <c r="U86" s="20"/>
      <c r="V86" s="16"/>
      <c r="W86" s="17"/>
      <c r="X86" s="17"/>
      <c r="Y86" s="17"/>
      <c r="Z86" s="18"/>
      <c r="AA86" s="19"/>
      <c r="AB86" s="17"/>
      <c r="AC86" s="17"/>
      <c r="AD86" s="17"/>
      <c r="AE86" s="20"/>
      <c r="AF86" s="16"/>
      <c r="AG86" s="17"/>
      <c r="AH86" s="17"/>
      <c r="AI86" s="17"/>
      <c r="AJ86" s="20"/>
      <c r="AK86" s="16">
        <v>10</v>
      </c>
      <c r="AL86" s="17">
        <v>0</v>
      </c>
      <c r="AM86" s="17">
        <v>4</v>
      </c>
      <c r="AN86" s="17" t="s">
        <v>25</v>
      </c>
      <c r="AO86" s="20">
        <v>4</v>
      </c>
      <c r="AP86" s="139"/>
      <c r="AQ86" s="76"/>
      <c r="AR86" s="184"/>
      <c r="AS86" s="291" t="s">
        <v>54</v>
      </c>
    </row>
    <row r="87" spans="1:46" s="119" customFormat="1" ht="12.95" customHeight="1">
      <c r="A87" s="166"/>
      <c r="B87" s="227" t="s">
        <v>200</v>
      </c>
      <c r="C87" s="227"/>
      <c r="D87" s="227" t="s">
        <v>69</v>
      </c>
      <c r="E87" s="228">
        <f t="shared" si="13"/>
        <v>14</v>
      </c>
      <c r="F87" s="228">
        <f t="shared" si="14"/>
        <v>3</v>
      </c>
      <c r="G87" s="21"/>
      <c r="H87" s="22"/>
      <c r="I87" s="22"/>
      <c r="J87" s="22"/>
      <c r="K87" s="25"/>
      <c r="L87" s="24"/>
      <c r="M87" s="22"/>
      <c r="N87" s="22"/>
      <c r="O87" s="22"/>
      <c r="P87" s="23"/>
      <c r="Q87" s="24"/>
      <c r="R87" s="22"/>
      <c r="S87" s="22"/>
      <c r="T87" s="22"/>
      <c r="U87" s="25"/>
      <c r="V87" s="21"/>
      <c r="W87" s="22"/>
      <c r="X87" s="22"/>
      <c r="Y87" s="22"/>
      <c r="Z87" s="23"/>
      <c r="AA87" s="24">
        <v>4</v>
      </c>
      <c r="AB87" s="22">
        <v>0</v>
      </c>
      <c r="AC87" s="22">
        <v>10</v>
      </c>
      <c r="AD87" s="22" t="s">
        <v>58</v>
      </c>
      <c r="AE87" s="25">
        <v>3</v>
      </c>
      <c r="AF87" s="21"/>
      <c r="AG87" s="22"/>
      <c r="AH87" s="22"/>
      <c r="AI87" s="22"/>
      <c r="AJ87" s="25"/>
      <c r="AK87" s="21"/>
      <c r="AL87" s="22"/>
      <c r="AM87" s="22"/>
      <c r="AN87" s="22"/>
      <c r="AO87" s="25"/>
      <c r="AP87" s="137">
        <v>25</v>
      </c>
      <c r="AQ87" s="73"/>
      <c r="AR87" s="114"/>
      <c r="AS87" s="291" t="s">
        <v>59</v>
      </c>
    </row>
    <row r="88" spans="1:46" s="119" customFormat="1" ht="12.95" customHeight="1">
      <c r="A88" s="166"/>
      <c r="B88" s="227" t="s">
        <v>201</v>
      </c>
      <c r="C88" s="227"/>
      <c r="D88" s="227" t="s">
        <v>32</v>
      </c>
      <c r="E88" s="228">
        <f t="shared" si="13"/>
        <v>16</v>
      </c>
      <c r="F88" s="228">
        <f t="shared" si="14"/>
        <v>4</v>
      </c>
      <c r="G88" s="21"/>
      <c r="H88" s="22"/>
      <c r="I88" s="22"/>
      <c r="J88" s="22"/>
      <c r="K88" s="25"/>
      <c r="L88" s="24"/>
      <c r="M88" s="22"/>
      <c r="N88" s="22"/>
      <c r="O88" s="22"/>
      <c r="P88" s="23"/>
      <c r="Q88" s="24"/>
      <c r="R88" s="22"/>
      <c r="S88" s="22"/>
      <c r="T88" s="22"/>
      <c r="U88" s="25"/>
      <c r="V88" s="21">
        <v>8</v>
      </c>
      <c r="W88" s="22">
        <v>0</v>
      </c>
      <c r="X88" s="22">
        <v>8</v>
      </c>
      <c r="Y88" s="22" t="s">
        <v>58</v>
      </c>
      <c r="Z88" s="23">
        <v>4</v>
      </c>
      <c r="AA88" s="24"/>
      <c r="AB88" s="22"/>
      <c r="AC88" s="22"/>
      <c r="AD88" s="22"/>
      <c r="AE88" s="25"/>
      <c r="AF88" s="21"/>
      <c r="AG88" s="22"/>
      <c r="AH88" s="22"/>
      <c r="AI88" s="22"/>
      <c r="AJ88" s="25"/>
      <c r="AK88" s="21"/>
      <c r="AL88" s="22"/>
      <c r="AM88" s="22"/>
      <c r="AN88" s="22"/>
      <c r="AO88" s="25"/>
      <c r="AP88" s="137"/>
      <c r="AQ88" s="73"/>
      <c r="AR88" s="114"/>
      <c r="AS88" s="291"/>
    </row>
    <row r="89" spans="1:46" s="119" customFormat="1" ht="12.75">
      <c r="A89" s="166"/>
      <c r="B89" s="227" t="s">
        <v>202</v>
      </c>
      <c r="C89" s="227"/>
      <c r="D89" s="227" t="s">
        <v>27</v>
      </c>
      <c r="E89" s="228">
        <f t="shared" si="13"/>
        <v>8</v>
      </c>
      <c r="F89" s="228">
        <f t="shared" si="14"/>
        <v>2</v>
      </c>
      <c r="G89" s="21"/>
      <c r="H89" s="22"/>
      <c r="I89" s="22"/>
      <c r="J89" s="22"/>
      <c r="K89" s="25"/>
      <c r="L89" s="24"/>
      <c r="M89" s="22"/>
      <c r="N89" s="22"/>
      <c r="O89" s="22"/>
      <c r="P89" s="23"/>
      <c r="Q89" s="24"/>
      <c r="R89" s="22"/>
      <c r="S89" s="22"/>
      <c r="T89" s="22"/>
      <c r="U89" s="25"/>
      <c r="V89" s="21"/>
      <c r="W89" s="22"/>
      <c r="X89" s="22"/>
      <c r="Y89" s="22"/>
      <c r="Z89" s="23"/>
      <c r="AA89" s="24">
        <v>0</v>
      </c>
      <c r="AB89" s="22">
        <v>0</v>
      </c>
      <c r="AC89" s="22">
        <v>8</v>
      </c>
      <c r="AD89" s="22" t="s">
        <v>58</v>
      </c>
      <c r="AE89" s="25">
        <v>2</v>
      </c>
      <c r="AF89" s="21"/>
      <c r="AG89" s="22"/>
      <c r="AH89" s="22"/>
      <c r="AI89" s="22"/>
      <c r="AJ89" s="25"/>
      <c r="AK89" s="21"/>
      <c r="AL89" s="22"/>
      <c r="AM89" s="22"/>
      <c r="AN89" s="22"/>
      <c r="AO89" s="25"/>
      <c r="AP89" s="73"/>
      <c r="AQ89" s="162"/>
      <c r="AR89" s="114"/>
      <c r="AS89" s="291" t="s">
        <v>32</v>
      </c>
    </row>
    <row r="90" spans="1:46" s="119" customFormat="1" ht="15.75" customHeight="1">
      <c r="A90" s="166"/>
      <c r="B90" s="252" t="s">
        <v>203</v>
      </c>
      <c r="C90" s="252"/>
      <c r="D90" s="252" t="s">
        <v>151</v>
      </c>
      <c r="E90" s="228">
        <f t="shared" si="13"/>
        <v>20</v>
      </c>
      <c r="F90" s="228">
        <f t="shared" si="14"/>
        <v>4</v>
      </c>
      <c r="G90" s="21"/>
      <c r="H90" s="22"/>
      <c r="I90" s="22"/>
      <c r="J90" s="22"/>
      <c r="K90" s="25"/>
      <c r="L90" s="24"/>
      <c r="M90" s="22"/>
      <c r="N90" s="22"/>
      <c r="O90" s="22"/>
      <c r="P90" s="23"/>
      <c r="Q90" s="24"/>
      <c r="R90" s="22"/>
      <c r="S90" s="22"/>
      <c r="T90" s="22"/>
      <c r="U90" s="25"/>
      <c r="V90" s="21"/>
      <c r="W90" s="22"/>
      <c r="X90" s="22"/>
      <c r="Y90" s="22"/>
      <c r="Z90" s="23"/>
      <c r="AA90" s="24"/>
      <c r="AB90" s="22"/>
      <c r="AC90" s="22"/>
      <c r="AD90" s="22"/>
      <c r="AE90" s="25"/>
      <c r="AF90" s="21">
        <v>0</v>
      </c>
      <c r="AG90" s="22">
        <v>0</v>
      </c>
      <c r="AH90" s="22">
        <v>20</v>
      </c>
      <c r="AI90" s="22" t="s">
        <v>58</v>
      </c>
      <c r="AJ90" s="25">
        <v>4</v>
      </c>
      <c r="AK90" s="21"/>
      <c r="AL90" s="22"/>
      <c r="AM90" s="22"/>
      <c r="AN90" s="22"/>
      <c r="AO90" s="25"/>
      <c r="AP90" s="137">
        <v>13</v>
      </c>
      <c r="AQ90" s="73"/>
      <c r="AR90" s="114"/>
      <c r="AS90" s="305" t="s">
        <v>247</v>
      </c>
    </row>
    <row r="91" spans="1:46" s="119" customFormat="1" ht="12.95" customHeight="1">
      <c r="A91" s="166"/>
      <c r="B91" s="227" t="s">
        <v>204</v>
      </c>
      <c r="C91" s="227"/>
      <c r="D91" s="227" t="s">
        <v>33</v>
      </c>
      <c r="E91" s="228">
        <f t="shared" si="13"/>
        <v>14</v>
      </c>
      <c r="F91" s="228">
        <f t="shared" si="14"/>
        <v>4</v>
      </c>
      <c r="G91" s="21"/>
      <c r="H91" s="22"/>
      <c r="I91" s="22"/>
      <c r="J91" s="22"/>
      <c r="K91" s="25"/>
      <c r="L91" s="24"/>
      <c r="M91" s="22"/>
      <c r="N91" s="22"/>
      <c r="O91" s="22"/>
      <c r="P91" s="23"/>
      <c r="Q91" s="24"/>
      <c r="R91" s="22"/>
      <c r="S91" s="22"/>
      <c r="T91" s="22"/>
      <c r="U91" s="25"/>
      <c r="V91" s="21">
        <v>10</v>
      </c>
      <c r="W91" s="22">
        <v>0</v>
      </c>
      <c r="X91" s="22">
        <v>4</v>
      </c>
      <c r="Y91" s="22" t="s">
        <v>25</v>
      </c>
      <c r="Z91" s="23">
        <v>4</v>
      </c>
      <c r="AA91" s="24"/>
      <c r="AB91" s="22"/>
      <c r="AC91" s="22"/>
      <c r="AD91" s="22"/>
      <c r="AE91" s="25"/>
      <c r="AF91" s="21"/>
      <c r="AG91" s="22"/>
      <c r="AH91" s="22"/>
      <c r="AI91" s="22"/>
      <c r="AJ91" s="25"/>
      <c r="AK91" s="21"/>
      <c r="AL91" s="22"/>
      <c r="AM91" s="22"/>
      <c r="AN91" s="22"/>
      <c r="AO91" s="25"/>
      <c r="AP91" s="134">
        <v>33</v>
      </c>
      <c r="AQ91" s="73"/>
      <c r="AR91" s="114"/>
      <c r="AS91" s="291" t="s">
        <v>29</v>
      </c>
    </row>
    <row r="92" spans="1:46" s="119" customFormat="1" ht="12.95" customHeight="1" thickBot="1">
      <c r="A92" s="183"/>
      <c r="B92" s="229"/>
      <c r="C92" s="229"/>
      <c r="D92" s="229"/>
      <c r="E92" s="230"/>
      <c r="F92" s="230"/>
      <c r="G92" s="157"/>
      <c r="H92" s="158"/>
      <c r="I92" s="158"/>
      <c r="J92" s="158"/>
      <c r="K92" s="159"/>
      <c r="L92" s="157"/>
      <c r="M92" s="158"/>
      <c r="N92" s="158"/>
      <c r="O92" s="158"/>
      <c r="P92" s="160"/>
      <c r="Q92" s="157"/>
      <c r="R92" s="158"/>
      <c r="S92" s="158"/>
      <c r="T92" s="158"/>
      <c r="U92" s="159"/>
      <c r="V92" s="161"/>
      <c r="W92" s="158"/>
      <c r="X92" s="158"/>
      <c r="Y92" s="158"/>
      <c r="Z92" s="160"/>
      <c r="AA92" s="157"/>
      <c r="AB92" s="158"/>
      <c r="AC92" s="158"/>
      <c r="AD92" s="158"/>
      <c r="AE92" s="160"/>
      <c r="AF92" s="157"/>
      <c r="AG92" s="158"/>
      <c r="AH92" s="158"/>
      <c r="AI92" s="158"/>
      <c r="AJ92" s="159"/>
      <c r="AK92" s="161"/>
      <c r="AL92" s="158"/>
      <c r="AM92" s="158"/>
      <c r="AN92" s="158"/>
      <c r="AO92" s="159"/>
      <c r="AP92" s="182"/>
      <c r="AQ92" s="175"/>
      <c r="AR92" s="116"/>
      <c r="AS92" s="229"/>
    </row>
    <row r="93" spans="1:46" ht="12.95" customHeight="1">
      <c r="A93" s="63"/>
      <c r="B93" s="31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72"/>
      <c r="AQ93" s="72"/>
      <c r="AR93" s="72"/>
      <c r="AS93" s="91"/>
      <c r="AT93" s="91"/>
    </row>
    <row r="94" spans="1:46" ht="12.95" customHeight="1">
      <c r="A94" s="153"/>
      <c r="B94" s="31"/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31"/>
      <c r="AO94" s="31"/>
      <c r="AP94" s="72"/>
      <c r="AQ94" s="72"/>
      <c r="AR94" s="72"/>
      <c r="AS94" s="91"/>
      <c r="AT94" s="91"/>
    </row>
    <row r="95" spans="1:46" ht="12.95" customHeight="1" thickBot="1">
      <c r="A95" s="200" t="s">
        <v>107</v>
      </c>
      <c r="B95" s="31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72"/>
      <c r="AQ95" s="72"/>
      <c r="AR95" s="72"/>
      <c r="AS95" s="91"/>
      <c r="AT95" s="91"/>
    </row>
    <row r="96" spans="1:46" ht="12.95" customHeight="1">
      <c r="A96" s="63"/>
      <c r="B96" s="86" t="s">
        <v>205</v>
      </c>
      <c r="C96" s="86" t="s">
        <v>266</v>
      </c>
      <c r="D96" s="241" t="s">
        <v>87</v>
      </c>
      <c r="E96" s="154"/>
      <c r="F96" s="154"/>
      <c r="G96" s="185"/>
      <c r="H96" s="186"/>
      <c r="I96" s="186"/>
      <c r="J96" s="186"/>
      <c r="K96" s="194"/>
      <c r="L96" s="185"/>
      <c r="M96" s="186"/>
      <c r="N96" s="186"/>
      <c r="O96" s="186"/>
      <c r="P96" s="187"/>
      <c r="Q96" s="197"/>
      <c r="R96" s="186"/>
      <c r="S96" s="186"/>
      <c r="T96" s="186"/>
      <c r="U96" s="194"/>
      <c r="V96" s="185"/>
      <c r="W96" s="186"/>
      <c r="X96" s="186"/>
      <c r="Y96" s="186"/>
      <c r="Z96" s="187"/>
      <c r="AA96" s="197"/>
      <c r="AB96" s="186"/>
      <c r="AC96" s="186"/>
      <c r="AD96" s="186"/>
      <c r="AE96" s="187"/>
      <c r="AF96" s="96">
        <v>7</v>
      </c>
      <c r="AG96" s="95">
        <v>7</v>
      </c>
      <c r="AH96" s="95">
        <v>0</v>
      </c>
      <c r="AI96" s="95" t="s">
        <v>58</v>
      </c>
      <c r="AJ96" s="71">
        <v>3</v>
      </c>
      <c r="AK96" s="96"/>
      <c r="AL96" s="95"/>
      <c r="AM96" s="95"/>
      <c r="AN96" s="95"/>
      <c r="AO96" s="71"/>
      <c r="AP96" s="96"/>
      <c r="AQ96" s="95"/>
      <c r="AR96" s="71"/>
      <c r="AS96" s="91"/>
      <c r="AT96" s="91"/>
    </row>
    <row r="97" spans="1:46" ht="12.95" customHeight="1">
      <c r="A97" s="63"/>
      <c r="B97" s="237" t="s">
        <v>206</v>
      </c>
      <c r="C97" s="318" t="s">
        <v>267</v>
      </c>
      <c r="D97" s="246" t="s">
        <v>88</v>
      </c>
      <c r="E97" s="244"/>
      <c r="F97" s="245"/>
      <c r="G97" s="188"/>
      <c r="H97" s="189"/>
      <c r="I97" s="189"/>
      <c r="J97" s="189"/>
      <c r="K97" s="195"/>
      <c r="L97" s="188"/>
      <c r="M97" s="189"/>
      <c r="N97" s="189"/>
      <c r="O97" s="189"/>
      <c r="P97" s="190"/>
      <c r="Q97" s="198"/>
      <c r="R97" s="189"/>
      <c r="S97" s="189"/>
      <c r="T97" s="189"/>
      <c r="U97" s="195"/>
      <c r="V97" s="188"/>
      <c r="W97" s="189"/>
      <c r="X97" s="189"/>
      <c r="Y97" s="189"/>
      <c r="Z97" s="190"/>
      <c r="AA97" s="198"/>
      <c r="AB97" s="189"/>
      <c r="AC97" s="189"/>
      <c r="AD97" s="189"/>
      <c r="AE97" s="190"/>
      <c r="AF97" s="24">
        <v>7</v>
      </c>
      <c r="AG97" s="22">
        <v>7</v>
      </c>
      <c r="AH97" s="22">
        <v>0</v>
      </c>
      <c r="AI97" s="22" t="s">
        <v>58</v>
      </c>
      <c r="AJ97" s="25">
        <v>3</v>
      </c>
      <c r="AK97" s="24"/>
      <c r="AL97" s="22"/>
      <c r="AM97" s="22"/>
      <c r="AN97" s="22"/>
      <c r="AO97" s="25"/>
      <c r="AP97" s="24"/>
      <c r="AQ97" s="22"/>
      <c r="AR97" s="25"/>
      <c r="AS97" s="91"/>
      <c r="AT97" s="91"/>
    </row>
    <row r="98" spans="1:46" ht="12.95" customHeight="1" thickBot="1">
      <c r="A98" s="63"/>
      <c r="B98" s="242" t="s">
        <v>207</v>
      </c>
      <c r="C98" s="361" t="s">
        <v>268</v>
      </c>
      <c r="D98" s="243" t="s">
        <v>89</v>
      </c>
      <c r="E98" s="155"/>
      <c r="F98" s="155"/>
      <c r="G98" s="191"/>
      <c r="H98" s="192"/>
      <c r="I98" s="192"/>
      <c r="J98" s="192"/>
      <c r="K98" s="196"/>
      <c r="L98" s="191"/>
      <c r="M98" s="192"/>
      <c r="N98" s="192"/>
      <c r="O98" s="192"/>
      <c r="P98" s="193"/>
      <c r="Q98" s="199"/>
      <c r="R98" s="192"/>
      <c r="S98" s="192"/>
      <c r="T98" s="192"/>
      <c r="U98" s="196"/>
      <c r="V98" s="191"/>
      <c r="W98" s="192"/>
      <c r="X98" s="192"/>
      <c r="Y98" s="192"/>
      <c r="Z98" s="193"/>
      <c r="AA98" s="199"/>
      <c r="AB98" s="192"/>
      <c r="AC98" s="192"/>
      <c r="AD98" s="192"/>
      <c r="AE98" s="193"/>
      <c r="AF98" s="157">
        <v>7</v>
      </c>
      <c r="AG98" s="158">
        <v>7</v>
      </c>
      <c r="AH98" s="158">
        <v>0</v>
      </c>
      <c r="AI98" s="158" t="s">
        <v>58</v>
      </c>
      <c r="AJ98" s="159">
        <v>3</v>
      </c>
      <c r="AK98" s="157"/>
      <c r="AL98" s="158"/>
      <c r="AM98" s="158"/>
      <c r="AN98" s="158"/>
      <c r="AO98" s="159"/>
      <c r="AP98" s="157"/>
      <c r="AQ98" s="158"/>
      <c r="AR98" s="159"/>
      <c r="AS98" s="91"/>
      <c r="AT98" s="91"/>
    </row>
    <row r="99" spans="1:46" ht="12.95" customHeight="1">
      <c r="A99" s="63"/>
      <c r="B99" s="31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99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72"/>
      <c r="AQ99" s="72"/>
      <c r="AR99" s="72"/>
      <c r="AS99" s="91"/>
      <c r="AT99" s="91"/>
    </row>
    <row r="100" spans="1:46" ht="12.95" customHeight="1" thickBot="1">
      <c r="A100" s="101"/>
      <c r="B100" s="63"/>
      <c r="C100" s="316"/>
      <c r="D100" s="307" t="s">
        <v>239</v>
      </c>
      <c r="E100" s="63"/>
      <c r="F100" s="63"/>
      <c r="G100" s="63"/>
      <c r="H100" s="63"/>
      <c r="I100" s="63"/>
      <c r="J100" s="63"/>
      <c r="K100" s="63"/>
      <c r="L100" s="63"/>
      <c r="M100" s="63"/>
      <c r="N100" s="63"/>
      <c r="O100" s="63"/>
      <c r="P100" s="63"/>
      <c r="Q100" s="111"/>
      <c r="R100" s="72"/>
      <c r="S100" s="72"/>
      <c r="T100" s="91"/>
      <c r="U100" s="201" t="s">
        <v>90</v>
      </c>
      <c r="V100" s="100"/>
      <c r="W100" s="100"/>
      <c r="Y100" s="103"/>
      <c r="Z100" s="103"/>
      <c r="AA100" s="103"/>
      <c r="AB100" s="103"/>
      <c r="AC100" s="103"/>
      <c r="AD100" s="102"/>
      <c r="AE100" s="103"/>
      <c r="AF100" s="103"/>
      <c r="AG100" s="104"/>
      <c r="AH100" s="104"/>
      <c r="AI100" s="102"/>
      <c r="AJ100" s="102"/>
      <c r="AK100" s="102"/>
      <c r="AL100" s="102"/>
      <c r="AM100" s="102"/>
      <c r="AN100" s="102"/>
      <c r="AT100" s="30"/>
    </row>
    <row r="101" spans="1:46" ht="12.95" customHeight="1">
      <c r="A101" s="111"/>
      <c r="B101" s="1"/>
      <c r="C101" s="1"/>
      <c r="D101" s="313" t="s">
        <v>240</v>
      </c>
      <c r="E101" s="181"/>
      <c r="F101" s="181"/>
      <c r="G101" s="181"/>
      <c r="H101" s="181"/>
      <c r="I101" s="181"/>
      <c r="J101" s="181"/>
      <c r="K101" s="181"/>
      <c r="L101" s="181"/>
      <c r="M101" s="181"/>
      <c r="N101" s="181"/>
      <c r="O101" s="181"/>
      <c r="P101" s="181"/>
      <c r="Q101" s="181"/>
      <c r="R101" s="181"/>
      <c r="S101" s="181"/>
      <c r="T101" s="91"/>
      <c r="U101" s="153"/>
      <c r="V101" s="153"/>
      <c r="W101" s="111"/>
      <c r="X101" s="111"/>
      <c r="Y101" s="153"/>
      <c r="Z101" s="153"/>
      <c r="AA101" s="153"/>
      <c r="AB101" s="153"/>
      <c r="AC101" s="153"/>
      <c r="AD101" s="153"/>
      <c r="AE101" s="143" t="s">
        <v>142</v>
      </c>
      <c r="AF101" s="154"/>
      <c r="AG101" s="154"/>
      <c r="AH101" s="154"/>
      <c r="AI101" s="154"/>
      <c r="AJ101" s="154"/>
      <c r="AK101" s="154"/>
      <c r="AL101" s="154"/>
      <c r="AM101" s="154"/>
      <c r="AN101" s="154"/>
      <c r="AO101" s="154"/>
      <c r="AP101" s="206"/>
      <c r="AQ101" s="214" t="s">
        <v>93</v>
      </c>
      <c r="AR101" s="26"/>
      <c r="AS101" s="140"/>
      <c r="AT101" s="91"/>
    </row>
    <row r="102" spans="1:46" ht="12.95" customHeight="1" thickBot="1">
      <c r="A102" s="111"/>
      <c r="B102" s="181"/>
      <c r="C102" s="314"/>
      <c r="D102" s="313" t="s">
        <v>243</v>
      </c>
      <c r="E102" s="181"/>
      <c r="F102" s="181"/>
      <c r="G102" s="181"/>
      <c r="H102" s="181"/>
      <c r="I102" s="181"/>
      <c r="J102" s="181"/>
      <c r="K102" s="181"/>
      <c r="L102" s="181"/>
      <c r="M102" s="181"/>
      <c r="N102" s="181"/>
      <c r="O102" s="181"/>
      <c r="P102" s="181"/>
      <c r="Q102" s="181"/>
      <c r="R102" s="181"/>
      <c r="S102" s="181"/>
      <c r="T102" s="91"/>
      <c r="U102" s="153"/>
      <c r="V102" s="153"/>
      <c r="W102" s="153"/>
      <c r="X102" s="153"/>
      <c r="Y102" s="153"/>
      <c r="Z102" s="153"/>
      <c r="AA102" s="153"/>
      <c r="AB102" s="153"/>
      <c r="AC102" s="153"/>
      <c r="AD102" s="153"/>
      <c r="AE102" s="205" t="s">
        <v>29</v>
      </c>
      <c r="AF102" s="155"/>
      <c r="AG102" s="155"/>
      <c r="AH102" s="155"/>
      <c r="AI102" s="155"/>
      <c r="AJ102" s="155"/>
      <c r="AK102" s="155"/>
      <c r="AL102" s="155"/>
      <c r="AM102" s="155"/>
      <c r="AN102" s="150"/>
      <c r="AO102" s="150"/>
      <c r="AP102" s="208"/>
      <c r="AQ102" s="215"/>
      <c r="AR102" s="26"/>
      <c r="AS102" s="140"/>
      <c r="AT102" s="91"/>
    </row>
    <row r="103" spans="1:46" ht="12.95" customHeight="1">
      <c r="A103" s="91"/>
      <c r="B103" s="31"/>
      <c r="C103" s="31"/>
      <c r="D103" s="313" t="s">
        <v>245</v>
      </c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91"/>
      <c r="R103" s="72"/>
      <c r="S103" s="72"/>
      <c r="T103" s="91"/>
      <c r="U103" s="153"/>
      <c r="V103" s="153"/>
      <c r="W103" s="153"/>
      <c r="X103" s="153"/>
      <c r="Y103" s="153"/>
      <c r="Z103" s="153"/>
      <c r="AA103" s="153"/>
      <c r="AB103" s="153"/>
      <c r="AC103" s="153"/>
      <c r="AD103" s="153"/>
      <c r="AE103" s="143" t="s">
        <v>78</v>
      </c>
      <c r="AF103" s="154"/>
      <c r="AG103" s="154"/>
      <c r="AH103" s="154"/>
      <c r="AI103" s="154"/>
      <c r="AJ103" s="154"/>
      <c r="AK103" s="154"/>
      <c r="AL103" s="154"/>
      <c r="AM103" s="106"/>
      <c r="AN103" s="209"/>
      <c r="AO103" s="209"/>
      <c r="AP103" s="210"/>
      <c r="AQ103" s="214" t="s">
        <v>94</v>
      </c>
      <c r="AR103" s="1"/>
      <c r="AS103" s="1"/>
    </row>
    <row r="104" spans="1:46" ht="12.95" customHeight="1">
      <c r="A104" s="105"/>
      <c r="B104" s="91"/>
      <c r="C104" s="91"/>
      <c r="D104" s="91"/>
      <c r="E104" s="91"/>
      <c r="F104" s="91"/>
      <c r="G104" s="91"/>
      <c r="H104" s="91"/>
      <c r="I104" s="91"/>
      <c r="J104" s="91"/>
      <c r="K104" s="91"/>
      <c r="L104" s="91"/>
      <c r="M104" s="91"/>
      <c r="N104" s="91"/>
      <c r="O104" s="91"/>
      <c r="P104" s="91"/>
      <c r="Q104" s="72"/>
      <c r="R104" s="72"/>
      <c r="S104" s="72"/>
      <c r="T104" s="91"/>
      <c r="U104" s="125"/>
      <c r="V104" s="131"/>
      <c r="W104" s="105"/>
      <c r="X104" s="105"/>
      <c r="Y104" s="105"/>
      <c r="Z104" s="1"/>
      <c r="AA104" s="1"/>
      <c r="AB104" s="1"/>
      <c r="AC104" s="1"/>
      <c r="AD104" s="1"/>
      <c r="AE104" s="144" t="s">
        <v>79</v>
      </c>
      <c r="AF104" s="211"/>
      <c r="AG104" s="211"/>
      <c r="AH104" s="211"/>
      <c r="AI104" s="211"/>
      <c r="AJ104" s="211"/>
      <c r="AK104" s="211"/>
      <c r="AL104" s="211"/>
      <c r="AM104" s="211"/>
      <c r="AN104" s="211"/>
      <c r="AO104" s="211"/>
      <c r="AP104" s="212"/>
      <c r="AQ104" s="216"/>
      <c r="AR104" s="1"/>
      <c r="AS104" s="1"/>
    </row>
    <row r="105" spans="1:46" ht="12.95" customHeight="1">
      <c r="A105" s="105"/>
      <c r="B105" s="146"/>
      <c r="C105" s="146"/>
      <c r="D105" s="91"/>
      <c r="E105" s="91"/>
      <c r="F105" s="91"/>
      <c r="G105" s="91"/>
      <c r="H105" s="91"/>
      <c r="I105" s="91"/>
      <c r="J105" s="91"/>
      <c r="K105" s="91"/>
      <c r="L105" s="91"/>
      <c r="M105" s="91"/>
      <c r="N105" s="91"/>
      <c r="O105" s="91"/>
      <c r="P105" s="91"/>
      <c r="Q105" s="72"/>
      <c r="R105" s="72"/>
      <c r="S105" s="72"/>
      <c r="T105" s="91"/>
      <c r="U105" s="121"/>
      <c r="V105" s="131"/>
      <c r="W105" s="105"/>
      <c r="X105" s="105"/>
      <c r="Y105" s="105"/>
      <c r="Z105" s="1"/>
      <c r="AA105" s="1"/>
      <c r="AB105" s="1"/>
      <c r="AC105" s="1"/>
      <c r="AD105" s="1"/>
      <c r="AE105" s="306" t="s">
        <v>91</v>
      </c>
      <c r="AF105" s="211"/>
      <c r="AG105" s="211"/>
      <c r="AH105" s="211"/>
      <c r="AI105" s="211"/>
      <c r="AJ105" s="211"/>
      <c r="AK105" s="211"/>
      <c r="AL105" s="211"/>
      <c r="AM105" s="211"/>
      <c r="AN105" s="211"/>
      <c r="AO105" s="211"/>
      <c r="AP105" s="212"/>
      <c r="AQ105" s="216"/>
      <c r="AR105" s="1"/>
      <c r="AS105" s="1"/>
    </row>
    <row r="106" spans="1:46" ht="12.95" customHeight="1" thickBot="1">
      <c r="B106" s="146" t="s">
        <v>68</v>
      </c>
      <c r="C106" s="146"/>
      <c r="U106" s="121"/>
      <c r="V106" s="131"/>
      <c r="W106" s="105"/>
      <c r="X106" s="105"/>
      <c r="Y106" s="105"/>
      <c r="Z106" s="1"/>
      <c r="AA106" s="1"/>
      <c r="AB106" s="1"/>
      <c r="AC106" s="1"/>
      <c r="AD106" s="1"/>
      <c r="AE106" s="205" t="s">
        <v>86</v>
      </c>
      <c r="AF106" s="207"/>
      <c r="AG106" s="207"/>
      <c r="AH106" s="207"/>
      <c r="AI106" s="207"/>
      <c r="AJ106" s="207"/>
      <c r="AK106" s="207"/>
      <c r="AL106" s="207"/>
      <c r="AM106" s="207"/>
      <c r="AN106" s="207"/>
      <c r="AO106" s="207"/>
      <c r="AP106" s="213"/>
      <c r="AQ106" s="216"/>
      <c r="AR106" s="1"/>
    </row>
    <row r="107" spans="1:46" ht="12.95" customHeight="1">
      <c r="F107" s="217" t="s">
        <v>95</v>
      </c>
      <c r="G107" s="129"/>
      <c r="N107" s="217" t="s">
        <v>97</v>
      </c>
    </row>
    <row r="108" spans="1:46" ht="12.95" customHeight="1">
      <c r="G108" s="217" t="s">
        <v>96</v>
      </c>
      <c r="P108" s="217" t="s">
        <v>98</v>
      </c>
    </row>
    <row r="153" spans="2:16" ht="12.95" customHeight="1">
      <c r="B153" s="91"/>
      <c r="C153" s="91"/>
      <c r="D153" s="91"/>
      <c r="E153" s="91"/>
      <c r="F153" s="91"/>
      <c r="G153" s="91"/>
      <c r="H153" s="91"/>
      <c r="I153" s="91"/>
      <c r="J153" s="91"/>
      <c r="K153" s="91"/>
      <c r="L153" s="91"/>
      <c r="M153" s="91"/>
      <c r="N153" s="91"/>
      <c r="O153" s="91"/>
      <c r="P153" s="91"/>
    </row>
    <row r="165" spans="17:44" ht="12.95" customHeight="1">
      <c r="Q165" s="91"/>
      <c r="R165" s="91"/>
      <c r="S165" s="91"/>
    </row>
    <row r="167" spans="17:44" ht="12.95" customHeight="1">
      <c r="T167" s="91"/>
      <c r="U167" s="91"/>
      <c r="V167" s="91"/>
      <c r="W167" s="91"/>
      <c r="X167" s="91"/>
      <c r="Y167" s="91"/>
      <c r="Z167" s="91"/>
      <c r="AA167" s="91"/>
      <c r="AB167" s="91"/>
    </row>
    <row r="173" spans="17:44" ht="12.95" customHeight="1">
      <c r="AC173" s="91"/>
      <c r="AD173" s="91"/>
      <c r="AE173" s="91"/>
      <c r="AF173" s="91"/>
      <c r="AG173" s="91"/>
      <c r="AH173" s="91"/>
      <c r="AI173" s="91"/>
      <c r="AJ173" s="91"/>
      <c r="AK173" s="91"/>
      <c r="AL173" s="91"/>
      <c r="AM173" s="91"/>
      <c r="AN173" s="91"/>
      <c r="AO173" s="91"/>
      <c r="AP173" s="29"/>
      <c r="AQ173" s="132"/>
      <c r="AR173" s="29"/>
    </row>
    <row r="174" spans="17:44" ht="12.95" customHeight="1">
      <c r="AN174" s="29"/>
      <c r="AO174" s="29"/>
      <c r="AP174" s="29"/>
      <c r="AQ174" s="132"/>
      <c r="AR174" s="29"/>
    </row>
    <row r="175" spans="17:44" ht="12.95" customHeight="1"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132"/>
      <c r="AR175" s="29"/>
    </row>
    <row r="176" spans="17:44" ht="12.95" customHeight="1"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</row>
  </sheetData>
  <mergeCells count="20">
    <mergeCell ref="AP5:AR6"/>
    <mergeCell ref="AP7:AR7"/>
    <mergeCell ref="A5:A6"/>
    <mergeCell ref="B5:B6"/>
    <mergeCell ref="D5:D6"/>
    <mergeCell ref="E5:E6"/>
    <mergeCell ref="A84:F84"/>
    <mergeCell ref="F5:F6"/>
    <mergeCell ref="A78:D78"/>
    <mergeCell ref="A26:D26"/>
    <mergeCell ref="G5:AJ5"/>
    <mergeCell ref="A8:D8"/>
    <mergeCell ref="A17:D17"/>
    <mergeCell ref="A53:D53"/>
    <mergeCell ref="A73:D73"/>
    <mergeCell ref="A50:D50"/>
    <mergeCell ref="A66:D66"/>
    <mergeCell ref="A71:D71"/>
    <mergeCell ref="A40:D40"/>
    <mergeCell ref="C5:C6"/>
  </mergeCells>
  <phoneticPr fontId="0" type="noConversion"/>
  <printOptions horizontalCentered="1" verticalCentered="1"/>
  <pageMargins left="0.47244094488188981" right="1.2598425196850394" top="0.23622047244094491" bottom="0.31496062992125984" header="0.51181102362204722" footer="0.27559055118110237"/>
  <pageSetup paperSize="9" scale="54" orientation="landscape" r:id="rId1"/>
  <headerFooter alignWithMargins="0">
    <oddFooter>&amp;R  &amp;P/&amp;N</oddFooter>
  </headerFooter>
  <ignoredErrors>
    <ignoredError sqref="E73:F73 E17:F17 E26:F26 E50:F50 E72:F72 F66 E71:F71 F40 K78 P78 U78 Z78 AE78 AJ78" formula="1"/>
    <ignoredError sqref="AP3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gépész levelező</vt:lpstr>
      <vt:lpstr>'gépész levelező'!Nyomtatási_terület</vt:lpstr>
    </vt:vector>
  </TitlesOfParts>
  <Company>BMF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Gerő Virág</dc:creator>
  <cp:lastModifiedBy>Ildikó</cp:lastModifiedBy>
  <cp:lastPrinted>2016-10-22T18:25:27Z</cp:lastPrinted>
  <dcterms:created xsi:type="dcterms:W3CDTF">2006-03-29T07:49:40Z</dcterms:created>
  <dcterms:modified xsi:type="dcterms:W3CDTF">2017-04-24T11:06:52Z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1607089671</vt:i4>
  </property>
  <property fmtid="{D5CDD505-2E9C-101B-9397-08002B2CF9AE}" pid="3" name="_EmailSubject">
    <vt:lpwstr>gépész tantervek</vt:lpwstr>
  </property>
  <property fmtid="{D5CDD505-2E9C-101B-9397-08002B2CF9AE}" pid="4" name="_AuthorEmail">
    <vt:lpwstr>reger.mihaly@bgk.bmf.hu</vt:lpwstr>
  </property>
  <property fmtid="{D5CDD505-2E9C-101B-9397-08002B2CF9AE}" pid="5" name="_AuthorEmailDisplayName">
    <vt:lpwstr>Réger Mihály</vt:lpwstr>
  </property>
  <property fmtid="{D5CDD505-2E9C-101B-9397-08002B2CF9AE}" pid="6" name="_PreviousAdHocReviewCycleID">
    <vt:i4>-1330029818</vt:i4>
  </property>
  <property fmtid="{D5CDD505-2E9C-101B-9397-08002B2CF9AE}" pid="7" name="_ReviewingToolsShownOnce">
    <vt:lpwstr/>
  </property>
</Properties>
</file>